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\Documents\Server\Temps\IDET 2024\TRANSPARENCIA\1er trimestre\FRACC. 8B\"/>
    </mc:Choice>
  </mc:AlternateContent>
  <xr:revisionPtr revIDLastSave="0" documentId="13_ncr:1_{2E899C5D-69B9-46FF-A28D-B8717E138D7B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TabModDET" sheetId="1" r:id="rId1"/>
  </sheets>
  <externalReferences>
    <externalReference r:id="rId2"/>
  </externalReferences>
  <definedNames>
    <definedName name="_xlnm.Print_Area" localSheetId="0">TabModDET!$A$1:$Y$39</definedName>
    <definedName name="CC" localSheetId="0">#REF!</definedName>
    <definedName name="CC">#REF!</definedName>
    <definedName name="nomconf" localSheetId="0">#REF!</definedName>
    <definedName name="nomconf">#REF!</definedName>
    <definedName name="nperm">'[1]Nomina '!$A$7:$AD$34</definedName>
    <definedName name="_xlnm.Print_Titles" localSheetId="0">TabModDET!$1:$8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1" l="1"/>
  <c r="N26" i="1"/>
  <c r="N25" i="1"/>
  <c r="N24" i="1"/>
  <c r="N23" i="1"/>
  <c r="N22" i="1"/>
  <c r="N28" i="1"/>
  <c r="L9" i="1" l="1"/>
  <c r="T22" i="1"/>
  <c r="X22" i="1" l="1"/>
  <c r="L22" i="1"/>
  <c r="X20" i="1" l="1"/>
  <c r="L20" i="1"/>
  <c r="H29" i="1"/>
  <c r="L26" i="1"/>
  <c r="X28" i="1"/>
  <c r="L28" i="1"/>
  <c r="X27" i="1"/>
  <c r="L27" i="1"/>
  <c r="X26" i="1"/>
  <c r="X25" i="1"/>
  <c r="L25" i="1"/>
  <c r="X24" i="1"/>
  <c r="L24" i="1"/>
  <c r="L21" i="1"/>
  <c r="L19" i="1"/>
  <c r="L18" i="1"/>
  <c r="L17" i="1"/>
  <c r="X16" i="1"/>
  <c r="L16" i="1"/>
  <c r="L14" i="1"/>
  <c r="X13" i="1"/>
  <c r="L13" i="1"/>
  <c r="L12" i="1"/>
  <c r="X11" i="1"/>
  <c r="L11" i="1"/>
  <c r="L10" i="1"/>
  <c r="X12" i="1" l="1"/>
  <c r="X21" i="1"/>
  <c r="X17" i="1"/>
  <c r="L15" i="1"/>
  <c r="X9" i="1"/>
  <c r="X14" i="1"/>
  <c r="X18" i="1"/>
  <c r="X23" i="1"/>
  <c r="X10" i="1"/>
  <c r="X15" i="1"/>
  <c r="X19" i="1"/>
  <c r="L23" i="1"/>
</calcChain>
</file>

<file path=xl/sharedStrings.xml><?xml version="1.0" encoding="utf-8"?>
<sst xmlns="http://schemas.openxmlformats.org/spreadsheetml/2006/main" count="83" uniqueCount="65">
  <si>
    <t>GOBIERNO DEL ESTADO DE TLAXCALA</t>
  </si>
  <si>
    <t>INSTITUTO DEL DEPORTE DE TLAXCALA</t>
  </si>
  <si>
    <t>Nivel</t>
  </si>
  <si>
    <t>Puesto</t>
  </si>
  <si>
    <t>Categoría</t>
  </si>
  <si>
    <t>Sueldo diario</t>
  </si>
  <si>
    <t>Sueldo Mensual</t>
  </si>
  <si>
    <t>Despensa</t>
  </si>
  <si>
    <t>Percepción Complementaria</t>
  </si>
  <si>
    <t>Fomento al Ahorro</t>
  </si>
  <si>
    <t>Total Mensual</t>
  </si>
  <si>
    <t>Mensual</t>
  </si>
  <si>
    <t>Director General</t>
  </si>
  <si>
    <t>Funcionario</t>
  </si>
  <si>
    <t>Jefe de Departamento</t>
  </si>
  <si>
    <t>Confianza</t>
  </si>
  <si>
    <t>Jefe de Oficina</t>
  </si>
  <si>
    <t>Jefe de Sección A</t>
  </si>
  <si>
    <t>Promotor</t>
  </si>
  <si>
    <t>Analista</t>
  </si>
  <si>
    <t>Operador de Vehiculo, Autobus y Dirección</t>
  </si>
  <si>
    <t>Técnico especializado</t>
  </si>
  <si>
    <t>Técnico</t>
  </si>
  <si>
    <t>Auxiliar Técnico</t>
  </si>
  <si>
    <t>Instructor (entrenador)</t>
  </si>
  <si>
    <t>Base</t>
  </si>
  <si>
    <t>Pensionado 1</t>
  </si>
  <si>
    <t>Pensión Base</t>
  </si>
  <si>
    <t>Pensionado 2</t>
  </si>
  <si>
    <t>Elaboró</t>
  </si>
  <si>
    <t>Autorizó</t>
  </si>
  <si>
    <t>Vo. Bo.</t>
  </si>
  <si>
    <t>Cuarto nivel</t>
  </si>
  <si>
    <t>Tercer nivel</t>
  </si>
  <si>
    <t>Segundo nivel</t>
  </si>
  <si>
    <t>Primer nivel</t>
  </si>
  <si>
    <t>Jefe del Depto. de Administracion y Finanzas</t>
  </si>
  <si>
    <t>Directora General del IDET</t>
  </si>
  <si>
    <t>José Alejandro López Armendariz</t>
  </si>
  <si>
    <t>Madai Pérez Carrillo</t>
  </si>
  <si>
    <t>Secretaria auxiliar técnico de Directora</t>
  </si>
  <si>
    <t>Compensación a trabajadores</t>
  </si>
  <si>
    <t>Nota:</t>
  </si>
  <si>
    <t>EL QUINQUENIO SOLO ES PAGADO A PERSONALDE BASE:</t>
  </si>
  <si>
    <t>Directora de Recursos Humanos de Oficialia Mayor de Gobierno</t>
  </si>
  <si>
    <t>1ER QUINQUENIO: $ 333.97</t>
  </si>
  <si>
    <t>2DO QUINQUENIO: $ 381.76</t>
  </si>
  <si>
    <t>3ER QUINQUENIO: $ 429.45</t>
  </si>
  <si>
    <t>4TO QUINQUENIO: $ 477.15</t>
  </si>
  <si>
    <t>Pamela Popocatl Sandoval</t>
  </si>
  <si>
    <t>Clave</t>
  </si>
  <si>
    <t>058</t>
  </si>
  <si>
    <t>059</t>
  </si>
  <si>
    <t>070</t>
  </si>
  <si>
    <t>024</t>
  </si>
  <si>
    <t>067</t>
  </si>
  <si>
    <t>088</t>
  </si>
  <si>
    <t>011</t>
  </si>
  <si>
    <t>055</t>
  </si>
  <si>
    <t>005</t>
  </si>
  <si>
    <t>Núm de plazas</t>
  </si>
  <si>
    <t>Núm clave de plaza</t>
  </si>
  <si>
    <t>Auxiliar de registro</t>
  </si>
  <si>
    <t>TABULADOR DE SUELDOS AL PERSONAL AL 31 DE JULIO DEL 2023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</si>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</sst>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 ;\-0\ "/>
    <numFmt numFmtId="165" formatCode="_-* #,##0.0000_-;\-* #,##0.0000_-;_-* &quot;-&quot;??_-;_-@_-"/>
    <numFmt numFmtId="166" formatCode="0.00_ ;\-0.00\ 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3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164" fontId="1" fillId="0" borderId="0" xfId="1" applyNumberFormat="1" applyFont="1" applyBorder="1" applyAlignment="1">
      <alignment horizontal="center" vertical="center"/>
    </xf>
    <xf numFmtId="0" fontId="1" fillId="0" borderId="0" xfId="0" applyFont="1"/>
    <xf numFmtId="164" fontId="0" fillId="0" borderId="0" xfId="1" applyNumberFormat="1" applyFont="1" applyBorder="1" applyAlignment="1">
      <alignment horizontal="justify" vertical="center"/>
    </xf>
    <xf numFmtId="164" fontId="1" fillId="0" borderId="0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justify" vertical="center"/>
    </xf>
    <xf numFmtId="165" fontId="1" fillId="0" borderId="0" xfId="1" applyNumberFormat="1" applyFont="1" applyBorder="1" applyAlignment="1">
      <alignment horizontal="right" vertical="center"/>
    </xf>
    <xf numFmtId="43" fontId="1" fillId="0" borderId="0" xfId="1" applyFont="1" applyBorder="1" applyAlignment="1">
      <alignment horizontal="right" vertical="center"/>
    </xf>
    <xf numFmtId="43" fontId="1" fillId="0" borderId="0" xfId="1" applyFont="1" applyBorder="1" applyAlignment="1">
      <alignment horizontal="right"/>
    </xf>
    <xf numFmtId="43" fontId="0" fillId="0" borderId="0" xfId="1" applyFont="1" applyBorder="1" applyAlignment="1">
      <alignment horizontal="right" vertical="center"/>
    </xf>
    <xf numFmtId="43" fontId="0" fillId="0" borderId="0" xfId="0" applyNumberFormat="1"/>
    <xf numFmtId="164" fontId="0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164" fontId="9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43" fontId="1" fillId="0" borderId="0" xfId="1" applyFont="1" applyFill="1" applyBorder="1" applyAlignment="1">
      <alignment horizontal="right" vertical="center"/>
    </xf>
    <xf numFmtId="43" fontId="1" fillId="0" borderId="0" xfId="1" applyFont="1" applyFill="1" applyBorder="1" applyAlignment="1">
      <alignment horizontal="right"/>
    </xf>
    <xf numFmtId="43" fontId="0" fillId="0" borderId="0" xfId="0" applyNumberFormat="1" applyAlignment="1">
      <alignment horizontal="center" vertical="center"/>
    </xf>
    <xf numFmtId="166" fontId="1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164" fontId="9" fillId="0" borderId="0" xfId="1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164" fontId="0" fillId="0" borderId="0" xfId="1" quotePrefix="1" applyNumberFormat="1" applyFont="1" applyBorder="1" applyAlignment="1">
      <alignment horizontal="justify" vertical="center"/>
    </xf>
    <xf numFmtId="164" fontId="0" fillId="0" borderId="0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justify"/>
    </xf>
    <xf numFmtId="164" fontId="1" fillId="0" borderId="1" xfId="1" applyNumberFormat="1" applyFont="1" applyBorder="1" applyAlignment="1">
      <alignment horizontal="center"/>
    </xf>
    <xf numFmtId="0" fontId="7" fillId="2" borderId="0" xfId="0" applyFont="1" applyFill="1" applyAlignment="1">
      <alignment horizontal="justify" vertical="center"/>
    </xf>
    <xf numFmtId="0" fontId="10" fillId="0" borderId="0" xfId="0" applyFont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2" borderId="0" xfId="0" applyFont="1" applyFill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2" borderId="0" xfId="0" applyFont="1" applyFill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95249</xdr:rowOff>
    </xdr:from>
    <xdr:to>
      <xdr:col>24</xdr:col>
      <xdr:colOff>28575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9EF3060-668F-4FCF-88DF-02EE74A3536D}"/>
            </a:ext>
          </a:extLst>
        </xdr:cNvPr>
        <xdr:cNvSpPr>
          <a:spLocks noChangeShapeType="1"/>
        </xdr:cNvSpPr>
      </xdr:nvSpPr>
      <xdr:spPr bwMode="auto">
        <a:xfrm>
          <a:off x="0" y="933449"/>
          <a:ext cx="11744325" cy="1"/>
        </a:xfrm>
        <a:prstGeom prst="line">
          <a:avLst/>
        </a:prstGeom>
        <a:noFill/>
        <a:ln w="57150" cmpd="thickThin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295276</xdr:colOff>
      <xdr:row>0</xdr:row>
      <xdr:rowOff>0</xdr:rowOff>
    </xdr:from>
    <xdr:to>
      <xdr:col>3</xdr:col>
      <xdr:colOff>1247775</xdr:colOff>
      <xdr:row>4</xdr:row>
      <xdr:rowOff>72522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5D28D7-AB94-44E7-802C-21281085F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6" y="0"/>
          <a:ext cx="1514474" cy="844047"/>
        </a:xfrm>
        <a:prstGeom prst="rect">
          <a:avLst/>
        </a:prstGeom>
      </xdr:spPr>
    </xdr:pic>
    <xdr:clientData/>
  </xdr:twoCellAnchor>
  <xdr:twoCellAnchor editAs="oneCell">
    <xdr:from>
      <xdr:col>19</xdr:col>
      <xdr:colOff>285749</xdr:colOff>
      <xdr:row>0</xdr:row>
      <xdr:rowOff>57150</xdr:rowOff>
    </xdr:from>
    <xdr:to>
      <xdr:col>23</xdr:col>
      <xdr:colOff>722884</xdr:colOff>
      <xdr:row>4</xdr:row>
      <xdr:rowOff>47625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B971C41-57BA-497F-BE66-9346127F2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4" y="57150"/>
          <a:ext cx="1923035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%20Marcos\Nominas%202020\12%20Diciembre%202da%20Qna%202020\2da%20Marzo%202011%20-%20copia\Nomina%20Base%20IDET%202da-03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"/>
      <sheetName val="Dato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</sheetNames>
    <sheetDataSet>
      <sheetData sheetId="0">
        <row r="7">
          <cell r="D7" t="str">
            <v>No, de</v>
          </cell>
          <cell r="F7" t="str">
            <v>Area</v>
          </cell>
          <cell r="G7" t="str">
            <v>Fecha</v>
          </cell>
          <cell r="H7" t="str">
            <v>Fecha</v>
          </cell>
          <cell r="K7" t="str">
            <v>Días</v>
          </cell>
          <cell r="L7" t="str">
            <v>Salario</v>
          </cell>
          <cell r="M7" t="str">
            <v>Salario</v>
          </cell>
          <cell r="N7" t="str">
            <v>Salario</v>
          </cell>
          <cell r="R7" t="str">
            <v>Salario</v>
          </cell>
          <cell r="V7" t="str">
            <v xml:space="preserve">Impto </v>
          </cell>
          <cell r="W7" t="str">
            <v>S. al Emp</v>
          </cell>
          <cell r="X7" t="str">
            <v>Subsid</v>
          </cell>
          <cell r="Y7" t="str">
            <v xml:space="preserve">Sueldo </v>
          </cell>
          <cell r="Z7" t="str">
            <v>Desc.</v>
          </cell>
          <cell r="AA7" t="str">
            <v>Otros</v>
          </cell>
          <cell r="AB7" t="str">
            <v>Cuota</v>
          </cell>
          <cell r="AC7" t="str">
            <v xml:space="preserve">Total a </v>
          </cell>
        </row>
        <row r="8">
          <cell r="A8" t="str">
            <v>No.</v>
          </cell>
          <cell r="B8" t="str">
            <v>Folio</v>
          </cell>
          <cell r="C8" t="str">
            <v xml:space="preserve">Nombre </v>
          </cell>
          <cell r="D8" t="str">
            <v>Tarjeta</v>
          </cell>
          <cell r="E8" t="str">
            <v xml:space="preserve">Puesto </v>
          </cell>
          <cell r="F8" t="str">
            <v>de</v>
          </cell>
          <cell r="G8" t="str">
            <v>de</v>
          </cell>
          <cell r="H8" t="str">
            <v>de</v>
          </cell>
          <cell r="I8" t="str">
            <v>R.F.C.</v>
          </cell>
          <cell r="K8" t="str">
            <v>Trab.</v>
          </cell>
          <cell r="L8" t="str">
            <v>Diario</v>
          </cell>
          <cell r="M8" t="str">
            <v>Mensual</v>
          </cell>
          <cell r="N8" t="str">
            <v xml:space="preserve">Quincenal </v>
          </cell>
          <cell r="R8" t="str">
            <v xml:space="preserve">Quincenal </v>
          </cell>
          <cell r="S8" t="str">
            <v>Otros</v>
          </cell>
          <cell r="T8" t="str">
            <v xml:space="preserve">Sub-total </v>
          </cell>
          <cell r="U8" t="str">
            <v>Impuesto</v>
          </cell>
          <cell r="V8" t="str">
            <v>Ret</v>
          </cell>
          <cell r="W8" t="str">
            <v xml:space="preserve">Proporcional </v>
          </cell>
          <cell r="X8" t="str">
            <v>al</v>
          </cell>
          <cell r="Y8" t="str">
            <v xml:space="preserve">Quincenal </v>
          </cell>
          <cell r="Z8" t="str">
            <v>Ahorro</v>
          </cell>
          <cell r="AA8" t="str">
            <v>Descuentos</v>
          </cell>
          <cell r="AB8" t="str">
            <v>Sindical</v>
          </cell>
          <cell r="AC8" t="str">
            <v xml:space="preserve">Pagar </v>
          </cell>
          <cell r="AD8" t="str">
            <v>Nombre y Firma</v>
          </cell>
        </row>
        <row r="9">
          <cell r="F9" t="str">
            <v>Trabajo</v>
          </cell>
          <cell r="G9" t="str">
            <v>Ingreso</v>
          </cell>
          <cell r="H9" t="str">
            <v>Termino</v>
          </cell>
          <cell r="M9" t="str">
            <v xml:space="preserve">Bruto </v>
          </cell>
          <cell r="U9" t="str">
            <v>Mensual</v>
          </cell>
          <cell r="V9" t="str">
            <v>Propor.</v>
          </cell>
          <cell r="W9" t="str">
            <v>Mensual</v>
          </cell>
          <cell r="X9" t="str">
            <v>Empl</v>
          </cell>
          <cell r="Y9" t="str">
            <v xml:space="preserve">Neto </v>
          </cell>
        </row>
        <row r="10">
          <cell r="A10">
            <v>1</v>
          </cell>
          <cell r="B10">
            <v>1</v>
          </cell>
          <cell r="C10" t="str">
            <v>RODRIGUEZ  CARRO ERWIN</v>
          </cell>
          <cell r="E10" t="str">
            <v>ANALISTA  "A"</v>
          </cell>
          <cell r="F10" t="str">
            <v>PROMOSION DEPORTIVA</v>
          </cell>
          <cell r="I10" t="str">
            <v>ROCE8001065E8</v>
          </cell>
          <cell r="J10" t="str">
            <v>PROM</v>
          </cell>
          <cell r="K10">
            <v>15</v>
          </cell>
          <cell r="L10">
            <v>212.6439</v>
          </cell>
          <cell r="M10">
            <v>6379.317</v>
          </cell>
          <cell r="N10">
            <v>3189.6585</v>
          </cell>
          <cell r="R10">
            <v>3189.6585</v>
          </cell>
          <cell r="S10">
            <v>0</v>
          </cell>
          <cell r="T10">
            <v>3189.6585</v>
          </cell>
          <cell r="U10">
            <v>235.7</v>
          </cell>
          <cell r="V10">
            <v>117.85</v>
          </cell>
          <cell r="W10">
            <v>0</v>
          </cell>
          <cell r="Y10">
            <v>3071.8085000000001</v>
          </cell>
          <cell r="AB10">
            <v>63.79</v>
          </cell>
          <cell r="AC10">
            <v>3008.0185000000001</v>
          </cell>
        </row>
        <row r="11">
          <cell r="A11">
            <v>2</v>
          </cell>
          <cell r="B11">
            <v>2</v>
          </cell>
          <cell r="C11" t="str">
            <v>SALAZAR ESPEJEL RICARDO</v>
          </cell>
          <cell r="E11" t="str">
            <v>ANALISTA  "A"</v>
          </cell>
          <cell r="F11" t="str">
            <v>CULTURA FISICA Y DEPORTE SOCIAL</v>
          </cell>
          <cell r="I11" t="str">
            <v>SAER</v>
          </cell>
          <cell r="J11" t="str">
            <v>CULTURA</v>
          </cell>
          <cell r="K11">
            <v>15</v>
          </cell>
          <cell r="L11">
            <v>212.64399999999998</v>
          </cell>
          <cell r="M11">
            <v>6379.32</v>
          </cell>
          <cell r="N11">
            <v>3189.66</v>
          </cell>
          <cell r="R11">
            <v>3189.66</v>
          </cell>
          <cell r="S11">
            <v>0</v>
          </cell>
          <cell r="T11">
            <v>3189.66</v>
          </cell>
          <cell r="U11">
            <v>235.7</v>
          </cell>
          <cell r="V11">
            <v>117.85</v>
          </cell>
          <cell r="W11">
            <v>0</v>
          </cell>
          <cell r="X11">
            <v>0</v>
          </cell>
          <cell r="Y11">
            <v>3071.81</v>
          </cell>
          <cell r="AB11">
            <v>63.79</v>
          </cell>
          <cell r="AC11">
            <v>3008.02</v>
          </cell>
        </row>
        <row r="12">
          <cell r="A12">
            <v>3</v>
          </cell>
          <cell r="B12">
            <v>3</v>
          </cell>
          <cell r="C12" t="str">
            <v>HUERTA HERNANDEZ JORGE IVAN</v>
          </cell>
          <cell r="E12" t="str">
            <v>JEFE DE SECCION "A" (PROMOTOR)</v>
          </cell>
          <cell r="F12" t="str">
            <v>CULTURA FISICA Y DEPORTE SOCIAL</v>
          </cell>
          <cell r="I12" t="str">
            <v>HUHJ7711024X9</v>
          </cell>
          <cell r="J12" t="str">
            <v>CULTURA</v>
          </cell>
          <cell r="K12">
            <v>15</v>
          </cell>
          <cell r="L12">
            <v>278.43866666666668</v>
          </cell>
          <cell r="M12">
            <v>8353.16</v>
          </cell>
          <cell r="N12">
            <v>4176.58</v>
          </cell>
          <cell r="R12">
            <v>4176.58</v>
          </cell>
          <cell r="S12">
            <v>0</v>
          </cell>
          <cell r="T12">
            <v>4176.58</v>
          </cell>
          <cell r="U12">
            <v>754.68</v>
          </cell>
          <cell r="V12">
            <v>377.34</v>
          </cell>
          <cell r="W12">
            <v>0</v>
          </cell>
          <cell r="X12">
            <v>0</v>
          </cell>
          <cell r="Y12">
            <v>3799.24</v>
          </cell>
          <cell r="AA12">
            <v>2029.9320000000002</v>
          </cell>
          <cell r="AB12">
            <v>83.53</v>
          </cell>
          <cell r="AC12">
            <v>1685.7779999999996</v>
          </cell>
        </row>
        <row r="13">
          <cell r="A13">
            <v>4</v>
          </cell>
          <cell r="B13">
            <v>4</v>
          </cell>
          <cell r="C13" t="str">
            <v>JUAREZ VAZQUEZ ISRAEL</v>
          </cell>
          <cell r="E13" t="str">
            <v>ANALISTA  "A" (PROMOTOR)</v>
          </cell>
          <cell r="F13" t="str">
            <v>CULTURA FISICA Y DEPORTE SOCIAL</v>
          </cell>
          <cell r="I13" t="str">
            <v>JUVI770528E88</v>
          </cell>
          <cell r="J13" t="str">
            <v>CULTURA</v>
          </cell>
          <cell r="K13">
            <v>15</v>
          </cell>
          <cell r="L13">
            <v>212.6439</v>
          </cell>
          <cell r="M13">
            <v>6379.317</v>
          </cell>
          <cell r="N13">
            <v>3189.6585</v>
          </cell>
          <cell r="R13">
            <v>3189.6585</v>
          </cell>
          <cell r="S13">
            <v>0</v>
          </cell>
          <cell r="T13">
            <v>3189.6585</v>
          </cell>
          <cell r="U13">
            <v>235.7</v>
          </cell>
          <cell r="V13">
            <v>117.85</v>
          </cell>
          <cell r="W13">
            <v>0</v>
          </cell>
          <cell r="X13">
            <v>0</v>
          </cell>
          <cell r="Y13">
            <v>3071.8085000000001</v>
          </cell>
          <cell r="AB13">
            <v>63.79</v>
          </cell>
          <cell r="AC13">
            <v>3008.0185000000001</v>
          </cell>
        </row>
        <row r="14">
          <cell r="A14">
            <v>5</v>
          </cell>
          <cell r="B14">
            <v>5</v>
          </cell>
          <cell r="C14" t="str">
            <v>DIAZ RIVERA MA. DEL ROCIO</v>
          </cell>
          <cell r="E14" t="str">
            <v>SECRETARIA</v>
          </cell>
          <cell r="F14" t="str">
            <v>CULTURA FISICA Y DEPORTE SOCIAL</v>
          </cell>
          <cell r="I14" t="str">
            <v>DIRR6502023D5</v>
          </cell>
          <cell r="J14" t="str">
            <v>CULTURA</v>
          </cell>
          <cell r="K14">
            <v>15</v>
          </cell>
          <cell r="L14">
            <v>212.6439</v>
          </cell>
          <cell r="M14">
            <v>6379.317</v>
          </cell>
          <cell r="N14">
            <v>3189.6585</v>
          </cell>
          <cell r="R14">
            <v>3189.6585</v>
          </cell>
          <cell r="S14">
            <v>0</v>
          </cell>
          <cell r="T14">
            <v>3189.6585</v>
          </cell>
          <cell r="U14">
            <v>235.7</v>
          </cell>
          <cell r="V14">
            <v>117.85</v>
          </cell>
          <cell r="W14">
            <v>0</v>
          </cell>
          <cell r="X14">
            <v>0</v>
          </cell>
          <cell r="Y14">
            <v>3071.8085000000001</v>
          </cell>
          <cell r="AA14">
            <v>621.54999999999995</v>
          </cell>
          <cell r="AB14">
            <v>63.79</v>
          </cell>
          <cell r="AC14">
            <v>2386.4684999999999</v>
          </cell>
        </row>
        <row r="15">
          <cell r="A15">
            <v>6</v>
          </cell>
          <cell r="B15">
            <v>6</v>
          </cell>
          <cell r="C15" t="str">
            <v>HERNANDEZ MORALES SALVADOR</v>
          </cell>
          <cell r="E15" t="str">
            <v>ANALISTA  "C"</v>
          </cell>
          <cell r="F15" t="str">
            <v>CULTURA FISICA Y DEPORTE SOCIAL</v>
          </cell>
          <cell r="I15" t="str">
            <v>HEMS811221CLA</v>
          </cell>
          <cell r="J15" t="str">
            <v>CULTURA</v>
          </cell>
          <cell r="K15">
            <v>15</v>
          </cell>
          <cell r="L15">
            <v>194.55666666666667</v>
          </cell>
          <cell r="M15">
            <v>5836.7</v>
          </cell>
          <cell r="N15">
            <v>2918.35</v>
          </cell>
          <cell r="R15">
            <v>2918.35</v>
          </cell>
          <cell r="S15">
            <v>0</v>
          </cell>
          <cell r="T15">
            <v>2918.35</v>
          </cell>
          <cell r="U15">
            <v>136.16</v>
          </cell>
          <cell r="V15">
            <v>68.08</v>
          </cell>
          <cell r="W15">
            <v>0</v>
          </cell>
          <cell r="X15">
            <v>0</v>
          </cell>
          <cell r="Y15">
            <v>2850.27</v>
          </cell>
          <cell r="Z15">
            <v>300</v>
          </cell>
          <cell r="AB15">
            <v>58.37</v>
          </cell>
          <cell r="AC15">
            <v>2491.9</v>
          </cell>
        </row>
        <row r="16">
          <cell r="A16">
            <v>7</v>
          </cell>
          <cell r="B16">
            <v>7</v>
          </cell>
          <cell r="C16" t="str">
            <v>SANCHEZ POZOS LUIS ANGEL</v>
          </cell>
          <cell r="E16" t="str">
            <v>AUXILIAR DE MTTO</v>
          </cell>
          <cell r="F16" t="str">
            <v>CULTURA FISICA Y DEPORTE SOCIAL</v>
          </cell>
          <cell r="I16" t="str">
            <v>SAPL860213</v>
          </cell>
          <cell r="J16" t="str">
            <v>CULTURA</v>
          </cell>
          <cell r="K16">
            <v>15</v>
          </cell>
          <cell r="L16">
            <v>145.25664999999998</v>
          </cell>
          <cell r="M16">
            <v>4357.6994999999997</v>
          </cell>
          <cell r="N16">
            <v>2178.8497499999999</v>
          </cell>
          <cell r="R16">
            <v>2178.8497499999999</v>
          </cell>
          <cell r="S16">
            <v>0</v>
          </cell>
          <cell r="T16">
            <v>2178.8497499999999</v>
          </cell>
          <cell r="U16">
            <v>87.16</v>
          </cell>
          <cell r="W16">
            <v>111.44</v>
          </cell>
          <cell r="X16">
            <v>55.72</v>
          </cell>
          <cell r="Y16">
            <v>2234.5697499999997</v>
          </cell>
          <cell r="AB16">
            <v>43.58</v>
          </cell>
          <cell r="AC16">
            <v>2190.9897499999997</v>
          </cell>
        </row>
        <row r="17">
          <cell r="A17">
            <v>8</v>
          </cell>
          <cell r="B17">
            <v>8</v>
          </cell>
          <cell r="C17" t="str">
            <v>MACIAS GOYA MA. ALICIA DE LA CARIDAD</v>
          </cell>
          <cell r="E17" t="str">
            <v>ANALISTA "A" (SECRETARIA)</v>
          </cell>
          <cell r="F17" t="str">
            <v>DESARROLLO DEL DEPORTE</v>
          </cell>
          <cell r="I17" t="str">
            <v>MAGA670622LB5</v>
          </cell>
          <cell r="J17" t="str">
            <v>DES</v>
          </cell>
          <cell r="K17">
            <v>15</v>
          </cell>
          <cell r="L17">
            <v>212.6439</v>
          </cell>
          <cell r="M17">
            <v>6379.317</v>
          </cell>
          <cell r="N17">
            <v>3189.6585</v>
          </cell>
          <cell r="R17">
            <v>3189.6585</v>
          </cell>
          <cell r="S17">
            <v>0</v>
          </cell>
          <cell r="T17">
            <v>3189.6585</v>
          </cell>
          <cell r="U17">
            <v>235.7</v>
          </cell>
          <cell r="V17">
            <v>117.85</v>
          </cell>
          <cell r="W17">
            <v>0</v>
          </cell>
          <cell r="X17">
            <v>0</v>
          </cell>
          <cell r="Y17">
            <v>3071.8085000000001</v>
          </cell>
          <cell r="AB17">
            <v>63.79</v>
          </cell>
          <cell r="AC17">
            <v>3008.0185000000001</v>
          </cell>
        </row>
        <row r="18">
          <cell r="A18">
            <v>9</v>
          </cell>
          <cell r="B18">
            <v>9</v>
          </cell>
          <cell r="C18" t="str">
            <v>VIERA PERAZA ORLANDO  ANDRES</v>
          </cell>
          <cell r="E18" t="str">
            <v>JEFE SE SECCION "A"</v>
          </cell>
          <cell r="F18" t="str">
            <v>DESARROLLO DEL DEPORTE</v>
          </cell>
          <cell r="I18" t="str">
            <v>VIPO531130KV8</v>
          </cell>
          <cell r="J18" t="str">
            <v>DES</v>
          </cell>
          <cell r="K18">
            <v>15</v>
          </cell>
          <cell r="L18">
            <v>278.43865</v>
          </cell>
          <cell r="M18">
            <v>8353.1594999999998</v>
          </cell>
          <cell r="N18">
            <v>4176.5797499999999</v>
          </cell>
          <cell r="R18">
            <v>4176.5797499999999</v>
          </cell>
          <cell r="S18">
            <v>0</v>
          </cell>
          <cell r="T18">
            <v>4176.5797499999999</v>
          </cell>
          <cell r="U18">
            <v>754.68</v>
          </cell>
          <cell r="V18">
            <v>377.34</v>
          </cell>
          <cell r="W18">
            <v>0</v>
          </cell>
          <cell r="X18">
            <v>0</v>
          </cell>
          <cell r="Y18">
            <v>3799.2397499999997</v>
          </cell>
          <cell r="AB18">
            <v>83.53</v>
          </cell>
          <cell r="AC18">
            <v>3715.7097499999995</v>
          </cell>
        </row>
        <row r="19">
          <cell r="A19">
            <v>10</v>
          </cell>
          <cell r="B19">
            <v>10</v>
          </cell>
          <cell r="C19" t="str">
            <v>LUNA MONTIEL JEZICA</v>
          </cell>
          <cell r="E19" t="str">
            <v>JEFE DE SECCION  "A"</v>
          </cell>
          <cell r="F19" t="str">
            <v>DESARROLLO DEL DEPORTE</v>
          </cell>
          <cell r="I19" t="str">
            <v>LUMJ7603191N2</v>
          </cell>
          <cell r="J19" t="str">
            <v>DES</v>
          </cell>
          <cell r="K19">
            <v>15</v>
          </cell>
          <cell r="L19">
            <v>278.43865</v>
          </cell>
          <cell r="M19">
            <v>8353.1594999999998</v>
          </cell>
          <cell r="N19">
            <v>4176.5797499999999</v>
          </cell>
          <cell r="R19">
            <v>4176.5797499999999</v>
          </cell>
          <cell r="S19">
            <v>0</v>
          </cell>
          <cell r="T19">
            <v>4176.5797499999999</v>
          </cell>
          <cell r="U19">
            <v>754.68</v>
          </cell>
          <cell r="V19">
            <v>377.34</v>
          </cell>
          <cell r="W19">
            <v>0</v>
          </cell>
          <cell r="X19">
            <v>0</v>
          </cell>
          <cell r="Y19">
            <v>3799.2397499999997</v>
          </cell>
          <cell r="AB19">
            <v>83.53</v>
          </cell>
          <cell r="AC19">
            <v>3715.7097499999995</v>
          </cell>
        </row>
        <row r="20">
          <cell r="A20">
            <v>11</v>
          </cell>
          <cell r="B20">
            <v>11</v>
          </cell>
          <cell r="C20" t="str">
            <v>VILLASEÑOR MORALES EDUARDO</v>
          </cell>
          <cell r="E20" t="str">
            <v>ANALISTA  "A"</v>
          </cell>
          <cell r="F20" t="str">
            <v>DESARROLLO DEL DEPORTE</v>
          </cell>
          <cell r="I20" t="str">
            <v>VIME650211AN5</v>
          </cell>
          <cell r="J20" t="str">
            <v>DES</v>
          </cell>
          <cell r="K20">
            <v>15</v>
          </cell>
          <cell r="L20">
            <v>212.6439</v>
          </cell>
          <cell r="M20">
            <v>6379.317</v>
          </cell>
          <cell r="N20">
            <v>3189.6585</v>
          </cell>
          <cell r="R20">
            <v>3189.6585</v>
          </cell>
          <cell r="S20">
            <v>0</v>
          </cell>
          <cell r="T20">
            <v>3189.6585</v>
          </cell>
          <cell r="U20">
            <v>235.7</v>
          </cell>
          <cell r="V20">
            <v>117.85</v>
          </cell>
          <cell r="W20">
            <v>0</v>
          </cell>
          <cell r="X20">
            <v>0</v>
          </cell>
          <cell r="Y20">
            <v>3071.8085000000001</v>
          </cell>
          <cell r="AB20">
            <v>63.79</v>
          </cell>
          <cell r="AC20">
            <v>3008.0185000000001</v>
          </cell>
        </row>
        <row r="21">
          <cell r="A21">
            <v>12</v>
          </cell>
          <cell r="B21">
            <v>12</v>
          </cell>
          <cell r="C21" t="str">
            <v>VAZQUEZ LOPEZ MARIA GUADALUPE</v>
          </cell>
          <cell r="E21" t="str">
            <v>ANALISTA  "A"</v>
          </cell>
          <cell r="F21" t="str">
            <v>DESARROLLO DEL DEPORTE</v>
          </cell>
          <cell r="I21" t="str">
            <v>VALG800419G26</v>
          </cell>
          <cell r="J21" t="str">
            <v>DES</v>
          </cell>
          <cell r="K21">
            <v>15</v>
          </cell>
          <cell r="L21">
            <v>212.6439</v>
          </cell>
          <cell r="M21">
            <v>6379.317</v>
          </cell>
          <cell r="N21">
            <v>3189.6585</v>
          </cell>
          <cell r="R21">
            <v>3189.6585</v>
          </cell>
          <cell r="S21">
            <v>0</v>
          </cell>
          <cell r="T21">
            <v>3189.6585</v>
          </cell>
          <cell r="U21">
            <v>235.7</v>
          </cell>
          <cell r="V21">
            <v>117.85</v>
          </cell>
          <cell r="W21">
            <v>0</v>
          </cell>
          <cell r="X21">
            <v>0</v>
          </cell>
          <cell r="Y21">
            <v>3071.8085000000001</v>
          </cell>
          <cell r="AB21">
            <v>63.79</v>
          </cell>
          <cell r="AC21">
            <v>3008.0185000000001</v>
          </cell>
        </row>
        <row r="22">
          <cell r="A22">
            <v>13</v>
          </cell>
          <cell r="B22">
            <v>13</v>
          </cell>
          <cell r="C22" t="str">
            <v>GONZALEZ GONZALEZ CESAR ALBERTO</v>
          </cell>
          <cell r="E22" t="str">
            <v>FORMACION Y CAPACITACION</v>
          </cell>
          <cell r="F22" t="str">
            <v>DESARROLLO DEL DEPORTE</v>
          </cell>
          <cell r="I22" t="str">
            <v>GOGC810212S21</v>
          </cell>
          <cell r="J22" t="str">
            <v>DES</v>
          </cell>
          <cell r="K22">
            <v>15</v>
          </cell>
          <cell r="L22">
            <v>173.54225</v>
          </cell>
          <cell r="M22">
            <v>5206.2674999999999</v>
          </cell>
          <cell r="N22">
            <v>2603.13375</v>
          </cell>
          <cell r="R22">
            <v>2603.13375</v>
          </cell>
          <cell r="S22">
            <v>0</v>
          </cell>
          <cell r="T22">
            <v>2603.13375</v>
          </cell>
          <cell r="U22">
            <v>37.58</v>
          </cell>
          <cell r="V22">
            <v>18.79</v>
          </cell>
          <cell r="W22">
            <v>0</v>
          </cell>
          <cell r="X22">
            <v>0</v>
          </cell>
          <cell r="Y22">
            <v>2584.34375</v>
          </cell>
          <cell r="AB22">
            <v>52.06</v>
          </cell>
          <cell r="AC22">
            <v>2532.2837500000001</v>
          </cell>
        </row>
        <row r="23">
          <cell r="A23">
            <v>14</v>
          </cell>
          <cell r="B23">
            <v>14</v>
          </cell>
          <cell r="C23" t="str">
            <v>NUÑO MONROY MA. DE LOURDES</v>
          </cell>
          <cell r="E23" t="str">
            <v>AUX. DE AREA II</v>
          </cell>
          <cell r="F23" t="str">
            <v>DESARROLLO DEL DEPORTE</v>
          </cell>
          <cell r="I23" t="str">
            <v>NUML560629SZ7</v>
          </cell>
          <cell r="J23" t="str">
            <v>DES</v>
          </cell>
          <cell r="K23">
            <v>15</v>
          </cell>
          <cell r="L23">
            <v>114.81155</v>
          </cell>
          <cell r="M23">
            <v>3444.3465000000001</v>
          </cell>
          <cell r="N23">
            <v>1722.1732500000001</v>
          </cell>
          <cell r="R23">
            <v>1722.1732500000001</v>
          </cell>
          <cell r="S23">
            <v>0</v>
          </cell>
          <cell r="T23">
            <v>1722.1732500000001</v>
          </cell>
          <cell r="U23">
            <v>0</v>
          </cell>
          <cell r="W23">
            <v>189.2</v>
          </cell>
          <cell r="X23">
            <v>94.6</v>
          </cell>
          <cell r="Y23">
            <v>1816.77325</v>
          </cell>
          <cell r="AA23">
            <v>108.38</v>
          </cell>
          <cell r="AB23">
            <v>34.44</v>
          </cell>
          <cell r="AC23">
            <v>1673.95325</v>
          </cell>
        </row>
        <row r="24">
          <cell r="A24">
            <v>15</v>
          </cell>
          <cell r="B24">
            <v>15</v>
          </cell>
          <cell r="C24" t="str">
            <v>JAIMES FIGUEROA LEONOR</v>
          </cell>
          <cell r="E24" t="str">
            <v>AUX. DE AREA  II</v>
          </cell>
          <cell r="F24" t="str">
            <v>DESARROLLO DEL DEPORTE</v>
          </cell>
          <cell r="I24" t="str">
            <v>JAFL450508UH5</v>
          </cell>
          <cell r="J24" t="str">
            <v>DES</v>
          </cell>
          <cell r="K24">
            <v>15</v>
          </cell>
          <cell r="L24">
            <v>114.81155</v>
          </cell>
          <cell r="M24">
            <v>3444.3465000000001</v>
          </cell>
          <cell r="N24">
            <v>1722.1732500000001</v>
          </cell>
          <cell r="R24">
            <v>1722.1732500000001</v>
          </cell>
          <cell r="S24">
            <v>0</v>
          </cell>
          <cell r="T24">
            <v>1722.1732500000001</v>
          </cell>
          <cell r="U24">
            <v>0</v>
          </cell>
          <cell r="W24">
            <v>189.2</v>
          </cell>
          <cell r="X24">
            <v>94.6</v>
          </cell>
          <cell r="Y24">
            <v>1816.77325</v>
          </cell>
          <cell r="AB24">
            <v>34.44</v>
          </cell>
          <cell r="AC24">
            <v>1782.3332499999999</v>
          </cell>
        </row>
        <row r="25">
          <cell r="A25">
            <v>16</v>
          </cell>
          <cell r="B25">
            <v>16</v>
          </cell>
          <cell r="C25" t="str">
            <v>ESPINOZA JUAREZ JUAN NARCISO</v>
          </cell>
          <cell r="E25" t="str">
            <v>AUX. DE AREA  II</v>
          </cell>
          <cell r="F25" t="str">
            <v>ADMINISTRATIVO</v>
          </cell>
          <cell r="I25" t="str">
            <v>EIJJ520318TY5</v>
          </cell>
          <cell r="J25" t="str">
            <v>EJEC</v>
          </cell>
          <cell r="K25">
            <v>15</v>
          </cell>
          <cell r="L25">
            <v>114.81155</v>
          </cell>
          <cell r="M25">
            <v>3444.3465000000001</v>
          </cell>
          <cell r="N25">
            <v>1722.1732500000001</v>
          </cell>
          <cell r="R25">
            <v>1722.1732500000001</v>
          </cell>
          <cell r="S25">
            <v>0</v>
          </cell>
          <cell r="T25">
            <v>1722.1732500000001</v>
          </cell>
          <cell r="U25">
            <v>0</v>
          </cell>
          <cell r="W25">
            <v>189.2</v>
          </cell>
          <cell r="X25">
            <v>94.6</v>
          </cell>
          <cell r="Y25">
            <v>1816.77325</v>
          </cell>
          <cell r="AB25">
            <v>34.44</v>
          </cell>
          <cell r="AC25">
            <v>1782.3332499999999</v>
          </cell>
        </row>
        <row r="26">
          <cell r="A26">
            <v>17</v>
          </cell>
          <cell r="B26">
            <v>17</v>
          </cell>
          <cell r="C26" t="str">
            <v>MUÑOZ CUAHUTLE FREDY</v>
          </cell>
          <cell r="E26" t="str">
            <v>JEFE DE SECCION  "A"</v>
          </cell>
          <cell r="F26" t="str">
            <v>ADMINISTRATIVO</v>
          </cell>
          <cell r="I26" t="str">
            <v>MUCF790626SD7</v>
          </cell>
          <cell r="J26" t="str">
            <v>EJEC</v>
          </cell>
          <cell r="K26">
            <v>15</v>
          </cell>
          <cell r="L26">
            <v>278.43865</v>
          </cell>
          <cell r="M26">
            <v>8353.1594999999998</v>
          </cell>
          <cell r="N26">
            <v>4176.5797499999999</v>
          </cell>
          <cell r="R26">
            <v>4176.5797499999999</v>
          </cell>
          <cell r="S26">
            <v>0</v>
          </cell>
          <cell r="T26">
            <v>4176.5797499999999</v>
          </cell>
          <cell r="U26">
            <v>754.68</v>
          </cell>
          <cell r="V26">
            <v>377.34</v>
          </cell>
          <cell r="X26">
            <v>0</v>
          </cell>
          <cell r="Y26">
            <v>3799.2397499999997</v>
          </cell>
          <cell r="AA26">
            <v>875.5</v>
          </cell>
          <cell r="AB26">
            <v>83.53</v>
          </cell>
          <cell r="AC26">
            <v>2840.2097499999995</v>
          </cell>
        </row>
        <row r="27">
          <cell r="A27">
            <v>18</v>
          </cell>
          <cell r="B27">
            <v>18</v>
          </cell>
          <cell r="C27" t="str">
            <v>ARAGON LIMA VERONICA</v>
          </cell>
          <cell r="E27" t="str">
            <v>JEFE DE SECCION "A"</v>
          </cell>
          <cell r="F27" t="str">
            <v>ADMINISTRATIVO</v>
          </cell>
          <cell r="I27" t="str">
            <v>AALV760308</v>
          </cell>
          <cell r="J27" t="str">
            <v>EJEC</v>
          </cell>
          <cell r="K27">
            <v>15</v>
          </cell>
          <cell r="L27">
            <v>278.43865</v>
          </cell>
          <cell r="M27">
            <v>8353.1594999999998</v>
          </cell>
          <cell r="N27">
            <v>4176.5797499999999</v>
          </cell>
          <cell r="R27">
            <v>4176.5797499999999</v>
          </cell>
          <cell r="S27">
            <v>0</v>
          </cell>
          <cell r="T27">
            <v>4176.5797499999999</v>
          </cell>
          <cell r="U27">
            <v>754.68</v>
          </cell>
          <cell r="V27">
            <v>377.34</v>
          </cell>
          <cell r="X27">
            <v>0</v>
          </cell>
          <cell r="Y27">
            <v>3799.2397499999997</v>
          </cell>
          <cell r="Z27">
            <v>300</v>
          </cell>
          <cell r="AB27">
            <v>83.53</v>
          </cell>
          <cell r="AC27">
            <v>3415.7097499999995</v>
          </cell>
        </row>
        <row r="28">
          <cell r="A28">
            <v>19</v>
          </cell>
          <cell r="B28">
            <v>19</v>
          </cell>
          <cell r="C28" t="str">
            <v>DOMINGUEZ MORALES ANGEL</v>
          </cell>
          <cell r="E28" t="str">
            <v>JEFE DE SECCION "A"</v>
          </cell>
          <cell r="F28" t="str">
            <v>ADMINISTRATIVO</v>
          </cell>
          <cell r="I28" t="str">
            <v>DOMA650802</v>
          </cell>
          <cell r="J28" t="str">
            <v>EJEC</v>
          </cell>
          <cell r="K28">
            <v>15</v>
          </cell>
          <cell r="L28">
            <v>278.43865</v>
          </cell>
          <cell r="M28">
            <v>8353.1594999999998</v>
          </cell>
          <cell r="N28">
            <v>4176.5797499999999</v>
          </cell>
          <cell r="R28">
            <v>4176.5797499999999</v>
          </cell>
          <cell r="S28">
            <v>0</v>
          </cell>
          <cell r="T28">
            <v>4176.5797499999999</v>
          </cell>
          <cell r="U28">
            <v>754.68</v>
          </cell>
          <cell r="V28">
            <v>377.34</v>
          </cell>
          <cell r="X28">
            <v>0</v>
          </cell>
          <cell r="Y28">
            <v>3799.2397499999997</v>
          </cell>
          <cell r="Z28">
            <v>200</v>
          </cell>
          <cell r="AB28">
            <v>83.53</v>
          </cell>
          <cell r="AC28">
            <v>3515.7097499999995</v>
          </cell>
        </row>
        <row r="29">
          <cell r="A29">
            <v>20</v>
          </cell>
          <cell r="B29">
            <v>20</v>
          </cell>
          <cell r="C29" t="str">
            <v>ROMERO CAMARILLO MARCOS</v>
          </cell>
          <cell r="E29" t="str">
            <v>JEFE DE SECCION "A"</v>
          </cell>
          <cell r="F29" t="str">
            <v>ADMINISTRATIVO</v>
          </cell>
          <cell r="I29" t="str">
            <v>ROCM6804253R1</v>
          </cell>
          <cell r="J29" t="str">
            <v>EJEC</v>
          </cell>
          <cell r="K29">
            <v>15</v>
          </cell>
          <cell r="L29">
            <v>278.43865</v>
          </cell>
          <cell r="M29">
            <v>8353.1594999999998</v>
          </cell>
          <cell r="N29">
            <v>4176.5797499999999</v>
          </cell>
          <cell r="R29">
            <v>4176.5797499999999</v>
          </cell>
          <cell r="S29">
            <v>0</v>
          </cell>
          <cell r="T29">
            <v>4176.5797499999999</v>
          </cell>
          <cell r="U29">
            <v>754.68</v>
          </cell>
          <cell r="V29">
            <v>377.34</v>
          </cell>
          <cell r="X29">
            <v>0</v>
          </cell>
          <cell r="Y29">
            <v>3799.2397499999997</v>
          </cell>
          <cell r="Z29">
            <v>300</v>
          </cell>
          <cell r="AB29">
            <v>83.53</v>
          </cell>
          <cell r="AC29">
            <v>3415.7097499999995</v>
          </cell>
        </row>
        <row r="30">
          <cell r="A30">
            <v>21</v>
          </cell>
          <cell r="B30">
            <v>21</v>
          </cell>
          <cell r="C30" t="str">
            <v>ANDRADE SANCHEZ MIREYA</v>
          </cell>
          <cell r="E30" t="str">
            <v>ANALISTA  "A"</v>
          </cell>
          <cell r="F30" t="str">
            <v>ADMINISTRATIVO</v>
          </cell>
          <cell r="I30" t="str">
            <v>AASM820526</v>
          </cell>
          <cell r="J30" t="str">
            <v>EJEC</v>
          </cell>
          <cell r="K30">
            <v>15</v>
          </cell>
          <cell r="L30">
            <v>212.6439</v>
          </cell>
          <cell r="M30">
            <v>6379.317</v>
          </cell>
          <cell r="N30">
            <v>3189.6585</v>
          </cell>
          <cell r="R30">
            <v>3189.6585</v>
          </cell>
          <cell r="S30">
            <v>0</v>
          </cell>
          <cell r="T30">
            <v>3189.6585</v>
          </cell>
          <cell r="U30">
            <v>235.7</v>
          </cell>
          <cell r="V30">
            <v>117.85</v>
          </cell>
          <cell r="Y30">
            <v>3071.8085000000001</v>
          </cell>
          <cell r="AB30">
            <v>63.789999999999992</v>
          </cell>
          <cell r="AC30">
            <v>3008.0185000000001</v>
          </cell>
        </row>
        <row r="31">
          <cell r="A31">
            <v>22</v>
          </cell>
          <cell r="B31">
            <v>22</v>
          </cell>
          <cell r="C31" t="str">
            <v>SAN LUIS RAMIREZ KARINA MAGDALENA</v>
          </cell>
          <cell r="E31" t="str">
            <v>SECRETARIA SUBDIRECTOR</v>
          </cell>
          <cell r="F31" t="str">
            <v>ADMINISTRATIVO</v>
          </cell>
          <cell r="I31" t="str">
            <v>SARK800112S3A</v>
          </cell>
          <cell r="J31" t="str">
            <v>EJEC</v>
          </cell>
          <cell r="K31">
            <v>15</v>
          </cell>
          <cell r="L31">
            <v>194.55666666666667</v>
          </cell>
          <cell r="M31">
            <v>5836.7</v>
          </cell>
          <cell r="N31">
            <v>2918.35</v>
          </cell>
          <cell r="R31">
            <v>2918.35</v>
          </cell>
          <cell r="S31">
            <v>0</v>
          </cell>
          <cell r="T31">
            <v>2918.35</v>
          </cell>
          <cell r="U31">
            <v>136.16</v>
          </cell>
          <cell r="V31">
            <v>68.08</v>
          </cell>
          <cell r="X31">
            <v>0</v>
          </cell>
          <cell r="Y31">
            <v>2850.27</v>
          </cell>
          <cell r="AA31">
            <v>185.74</v>
          </cell>
          <cell r="AB31">
            <v>58.37</v>
          </cell>
          <cell r="AC31">
            <v>2606.16</v>
          </cell>
        </row>
        <row r="32">
          <cell r="A32">
            <v>23</v>
          </cell>
          <cell r="B32">
            <v>23</v>
          </cell>
          <cell r="C32" t="str">
            <v>AGUILA ZEMPOALTECA RAYMUNDO</v>
          </cell>
          <cell r="E32" t="str">
            <v>SUBCOORDINADOR</v>
          </cell>
          <cell r="F32" t="str">
            <v>ADMINISTRATIVO</v>
          </cell>
          <cell r="I32" t="str">
            <v>AUZR760105LG9</v>
          </cell>
          <cell r="J32" t="str">
            <v>EJEC</v>
          </cell>
          <cell r="K32">
            <v>15</v>
          </cell>
          <cell r="L32">
            <v>145.25664999999998</v>
          </cell>
          <cell r="M32">
            <v>4357.6994999999997</v>
          </cell>
          <cell r="N32">
            <v>2178.8497499999999</v>
          </cell>
          <cell r="R32">
            <v>2178.8497499999999</v>
          </cell>
          <cell r="S32">
            <v>0</v>
          </cell>
          <cell r="T32">
            <v>2178.8497499999999</v>
          </cell>
          <cell r="U32">
            <v>0</v>
          </cell>
          <cell r="V32">
            <v>0</v>
          </cell>
          <cell r="W32">
            <v>111.44</v>
          </cell>
          <cell r="X32">
            <v>55.72</v>
          </cell>
          <cell r="Y32">
            <v>2234.5697499999997</v>
          </cell>
          <cell r="AB32">
            <v>43.58</v>
          </cell>
          <cell r="AC32">
            <v>2190.9897499999997</v>
          </cell>
        </row>
        <row r="33">
          <cell r="A33">
            <v>24</v>
          </cell>
          <cell r="C33" t="str">
            <v>GARCIA OLIVARES MELINA GUADALUPE</v>
          </cell>
          <cell r="E33" t="str">
            <v>PENSION ALIMENTICIA</v>
          </cell>
          <cell r="F33" t="str">
            <v>CULTURA FISICA Y DEPORTE SOCIAL</v>
          </cell>
          <cell r="J33" t="str">
            <v>CULTURA</v>
          </cell>
          <cell r="K33">
            <v>0</v>
          </cell>
          <cell r="L33">
            <v>0</v>
          </cell>
          <cell r="N33">
            <v>1113.1020000000001</v>
          </cell>
          <cell r="R33">
            <v>1113.1020000000001</v>
          </cell>
          <cell r="V33">
            <v>0</v>
          </cell>
          <cell r="X33">
            <v>0</v>
          </cell>
          <cell r="Y33">
            <v>1113.1020000000001</v>
          </cell>
          <cell r="AC33">
            <v>1113.1020000000001</v>
          </cell>
        </row>
        <row r="34">
          <cell r="C34" t="str">
            <v xml:space="preserve">Total </v>
          </cell>
          <cell r="M34">
            <v>145434.76199999996</v>
          </cell>
          <cell r="N34">
            <v>73830.482999999978</v>
          </cell>
          <cell r="O34">
            <v>0</v>
          </cell>
          <cell r="P34">
            <v>0</v>
          </cell>
          <cell r="Q34">
            <v>0</v>
          </cell>
          <cell r="R34">
            <v>73830.482999999978</v>
          </cell>
          <cell r="S34">
            <v>0</v>
          </cell>
          <cell r="T34">
            <v>72717.380999999979</v>
          </cell>
          <cell r="U34">
            <v>7565.42</v>
          </cell>
          <cell r="V34">
            <v>3739.13</v>
          </cell>
          <cell r="W34">
            <v>790.48</v>
          </cell>
          <cell r="X34">
            <v>395.24</v>
          </cell>
          <cell r="Y34">
            <v>70486.592999999993</v>
          </cell>
          <cell r="Z34">
            <v>1100</v>
          </cell>
          <cell r="AA34">
            <v>3821.1019999999999</v>
          </cell>
          <cell r="AB34">
            <v>1454.3099999999997</v>
          </cell>
          <cell r="AC34">
            <v>64111.181000000004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1"/>
  <sheetViews>
    <sheetView tabSelected="1" topLeftCell="A28" workbookViewId="0">
      <selection activeCell="J42" sqref="J42"/>
    </sheetView>
  </sheetViews>
  <sheetFormatPr baseColWidth="10" defaultRowHeight="12.75" x14ac:dyDescent="0.2"/>
  <cols>
    <col min="1" max="1" width="0.85546875" customWidth="1"/>
    <col min="2" max="2" width="7.5703125" customWidth="1"/>
    <col min="3" max="3" width="0.85546875" customWidth="1"/>
    <col min="4" max="4" width="37.140625" customWidth="1"/>
    <col min="5" max="5" width="0.85546875" customWidth="1"/>
    <col min="6" max="6" width="5.7109375" customWidth="1"/>
    <col min="7" max="7" width="0.85546875" customWidth="1"/>
    <col min="8" max="8" width="5.28515625" customWidth="1"/>
    <col min="9" max="9" width="0.85546875" customWidth="1"/>
    <col min="10" max="10" width="12.28515625" customWidth="1"/>
    <col min="11" max="11" width="0.85546875" customWidth="1"/>
    <col min="12" max="12" width="11.7109375" customWidth="1"/>
    <col min="13" max="13" width="0.85546875" customWidth="1"/>
    <col min="14" max="14" width="11.7109375" customWidth="1"/>
    <col min="15" max="15" width="0.85546875" customWidth="1"/>
    <col min="16" max="16" width="11.7109375" customWidth="1"/>
    <col min="17" max="17" width="0.85546875" customWidth="1"/>
    <col min="18" max="18" width="11.7109375" customWidth="1"/>
    <col min="19" max="19" width="0.85546875" customWidth="1"/>
    <col min="20" max="20" width="9.28515625" customWidth="1"/>
    <col min="21" max="21" width="0.42578125" customWidth="1"/>
    <col min="22" max="22" width="11.7109375" customWidth="1"/>
    <col min="23" max="23" width="0.85546875" customWidth="1"/>
    <col min="24" max="24" width="11.7109375" customWidth="1"/>
    <col min="25" max="25" width="0.85546875" customWidth="1"/>
    <col min="26" max="26" width="3.7109375" customWidth="1"/>
  </cols>
  <sheetData>
    <row r="1" spans="1:28" ht="5.25" customHeight="1" x14ac:dyDescent="0.2"/>
    <row r="2" spans="1:28" ht="19.5" customHeight="1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8" ht="18.75" customHeight="1" x14ac:dyDescent="0.2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8" ht="17.25" customHeight="1" x14ac:dyDescent="0.25">
      <c r="A4" s="42" t="s">
        <v>63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8" ht="7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Z5" s="1"/>
    </row>
    <row r="6" spans="1:28" ht="6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28" ht="18" customHeight="1" x14ac:dyDescent="0.2">
      <c r="A7" s="3"/>
      <c r="B7" s="43" t="s">
        <v>2</v>
      </c>
      <c r="C7" s="3"/>
      <c r="D7" s="43" t="s">
        <v>3</v>
      </c>
      <c r="E7" s="3"/>
      <c r="F7" s="40" t="s">
        <v>61</v>
      </c>
      <c r="G7" s="3"/>
      <c r="H7" s="40" t="s">
        <v>60</v>
      </c>
      <c r="I7" s="3"/>
      <c r="J7" s="34" t="s">
        <v>4</v>
      </c>
      <c r="L7" s="34" t="s">
        <v>5</v>
      </c>
      <c r="N7" s="34" t="s">
        <v>6</v>
      </c>
      <c r="P7" s="34" t="s">
        <v>7</v>
      </c>
      <c r="R7" s="34" t="s">
        <v>8</v>
      </c>
      <c r="S7" s="21"/>
      <c r="T7" s="34" t="s">
        <v>41</v>
      </c>
      <c r="V7" s="34" t="s">
        <v>9</v>
      </c>
      <c r="X7" s="34" t="s">
        <v>10</v>
      </c>
      <c r="Y7" s="3"/>
    </row>
    <row r="8" spans="1:28" ht="31.5" customHeight="1" x14ac:dyDescent="0.2">
      <c r="A8" s="3"/>
      <c r="B8" s="43"/>
      <c r="C8" s="3"/>
      <c r="D8" s="43"/>
      <c r="E8" s="3"/>
      <c r="F8" s="40" t="s">
        <v>50</v>
      </c>
      <c r="G8" s="3"/>
      <c r="H8" s="40"/>
      <c r="I8" s="3"/>
      <c r="J8" s="34"/>
      <c r="L8" s="34" t="s">
        <v>11</v>
      </c>
      <c r="N8" s="34" t="s">
        <v>11</v>
      </c>
      <c r="P8" s="34"/>
      <c r="R8" s="34"/>
      <c r="S8" s="21"/>
      <c r="T8" s="34"/>
      <c r="V8" s="34"/>
      <c r="X8" s="34"/>
      <c r="Y8" s="3"/>
    </row>
    <row r="9" spans="1:28" ht="21.95" customHeight="1" x14ac:dyDescent="0.2">
      <c r="A9" s="4"/>
      <c r="B9" s="5">
        <v>16</v>
      </c>
      <c r="C9" s="6"/>
      <c r="D9" s="7" t="s">
        <v>12</v>
      </c>
      <c r="E9" s="7"/>
      <c r="F9" s="7">
        <v>175</v>
      </c>
      <c r="G9" s="8">
        <v>16</v>
      </c>
      <c r="H9" s="5">
        <v>1</v>
      </c>
      <c r="I9" s="8"/>
      <c r="J9" s="9" t="s">
        <v>13</v>
      </c>
      <c r="K9" s="8"/>
      <c r="L9" s="10">
        <f>N9/30</f>
        <v>615.89466666666669</v>
      </c>
      <c r="M9" s="8"/>
      <c r="N9" s="11">
        <v>18476.84</v>
      </c>
      <c r="O9" s="12"/>
      <c r="P9" s="11">
        <v>2749.31</v>
      </c>
      <c r="Q9" s="11"/>
      <c r="R9" s="11">
        <v>18476.84</v>
      </c>
      <c r="S9" s="22"/>
      <c r="T9" s="11"/>
      <c r="U9" s="11"/>
      <c r="V9" s="13">
        <v>2282.36</v>
      </c>
      <c r="W9" s="11"/>
      <c r="X9" s="11">
        <f t="shared" ref="X9:X28" si="0">SUM(N9:V9)</f>
        <v>41985.350000000006</v>
      </c>
      <c r="Y9" s="11"/>
      <c r="AA9" s="11"/>
      <c r="AB9" s="11"/>
    </row>
    <row r="10" spans="1:28" ht="21.95" customHeight="1" x14ac:dyDescent="0.2">
      <c r="A10" s="4"/>
      <c r="B10" s="5">
        <v>15</v>
      </c>
      <c r="C10" s="6"/>
      <c r="D10" s="7" t="s">
        <v>14</v>
      </c>
      <c r="E10" s="7"/>
      <c r="F10" s="7">
        <v>213</v>
      </c>
      <c r="G10" s="8">
        <v>15</v>
      </c>
      <c r="H10" s="5">
        <v>3</v>
      </c>
      <c r="I10" s="8"/>
      <c r="J10" s="9" t="s">
        <v>13</v>
      </c>
      <c r="K10" s="8"/>
      <c r="L10" s="10">
        <f t="shared" ref="L10:L26" si="1">N10/30</f>
        <v>402.32866666666666</v>
      </c>
      <c r="M10" s="8"/>
      <c r="N10" s="11">
        <v>12069.86</v>
      </c>
      <c r="O10" s="12"/>
      <c r="P10" s="11">
        <v>2749.31</v>
      </c>
      <c r="Q10" s="11"/>
      <c r="R10" s="11">
        <v>12069.86</v>
      </c>
      <c r="S10" s="22"/>
      <c r="T10" s="11"/>
      <c r="U10" s="11"/>
      <c r="V10" s="11">
        <v>1443.02</v>
      </c>
      <c r="W10" s="11"/>
      <c r="X10" s="11">
        <f t="shared" si="0"/>
        <v>28332.05</v>
      </c>
      <c r="Y10" s="11"/>
      <c r="AA10" s="11"/>
      <c r="AB10" s="11"/>
    </row>
    <row r="11" spans="1:28" ht="21.95" customHeight="1" x14ac:dyDescent="0.2">
      <c r="A11" s="4"/>
      <c r="B11" s="5">
        <v>14</v>
      </c>
      <c r="C11" s="6"/>
      <c r="D11" s="7" t="s">
        <v>40</v>
      </c>
      <c r="E11" s="7"/>
      <c r="F11" s="7">
        <v>107</v>
      </c>
      <c r="G11" s="8"/>
      <c r="H11" s="5">
        <v>1</v>
      </c>
      <c r="I11" s="8"/>
      <c r="J11" s="7" t="s">
        <v>15</v>
      </c>
      <c r="K11" s="8"/>
      <c r="L11" s="10">
        <f t="shared" si="1"/>
        <v>564.24166666666667</v>
      </c>
      <c r="M11" s="8"/>
      <c r="N11" s="11">
        <v>16927.25</v>
      </c>
      <c r="O11" s="12"/>
      <c r="P11" s="11">
        <v>2749.31</v>
      </c>
      <c r="Q11" s="11"/>
      <c r="R11" s="11"/>
      <c r="S11" s="22"/>
      <c r="T11" s="11"/>
      <c r="U11" s="11"/>
      <c r="V11" s="11">
        <v>993</v>
      </c>
      <c r="W11" s="11"/>
      <c r="X11" s="11">
        <f t="shared" si="0"/>
        <v>20669.560000000001</v>
      </c>
      <c r="Y11" s="11"/>
      <c r="AA11" s="11"/>
      <c r="AB11" s="11"/>
    </row>
    <row r="12" spans="1:28" ht="21.95" customHeight="1" x14ac:dyDescent="0.2">
      <c r="A12" s="4"/>
      <c r="B12" s="5">
        <v>14</v>
      </c>
      <c r="C12" s="6"/>
      <c r="D12" s="7" t="s">
        <v>16</v>
      </c>
      <c r="E12" s="7"/>
      <c r="F12" s="29" t="s">
        <v>51</v>
      </c>
      <c r="G12" s="8"/>
      <c r="H12" s="5">
        <v>10</v>
      </c>
      <c r="I12" s="8"/>
      <c r="J12" s="7" t="s">
        <v>15</v>
      </c>
      <c r="K12" s="8"/>
      <c r="L12" s="10">
        <f t="shared" si="1"/>
        <v>564.24166666666667</v>
      </c>
      <c r="M12" s="8"/>
      <c r="N12" s="11">
        <v>16927.25</v>
      </c>
      <c r="O12" s="12"/>
      <c r="P12" s="11">
        <v>2749.31</v>
      </c>
      <c r="Q12" s="11"/>
      <c r="R12" s="11"/>
      <c r="S12" s="22"/>
      <c r="T12" s="11"/>
      <c r="U12" s="11"/>
      <c r="V12" s="11">
        <v>993</v>
      </c>
      <c r="W12" s="11"/>
      <c r="X12" s="11">
        <f t="shared" si="0"/>
        <v>20669.560000000001</v>
      </c>
      <c r="Y12" s="11"/>
      <c r="AA12" s="11"/>
      <c r="AB12" s="11"/>
    </row>
    <row r="13" spans="1:28" ht="21.95" customHeight="1" x14ac:dyDescent="0.2">
      <c r="A13" s="4"/>
      <c r="B13" s="5">
        <v>7</v>
      </c>
      <c r="C13" s="6"/>
      <c r="D13" s="7" t="s">
        <v>17</v>
      </c>
      <c r="E13" s="7"/>
      <c r="F13" s="29" t="s">
        <v>52</v>
      </c>
      <c r="G13" s="8">
        <v>7</v>
      </c>
      <c r="H13" s="5">
        <v>6</v>
      </c>
      <c r="I13" s="8"/>
      <c r="J13" s="9" t="s">
        <v>15</v>
      </c>
      <c r="K13" s="8"/>
      <c r="L13" s="10">
        <f t="shared" si="1"/>
        <v>438.33366666666666</v>
      </c>
      <c r="M13" s="8"/>
      <c r="N13" s="13">
        <v>13150.01</v>
      </c>
      <c r="O13" s="12"/>
      <c r="P13" s="11">
        <v>2749.31</v>
      </c>
      <c r="Q13" s="11"/>
      <c r="R13" s="11"/>
      <c r="S13" s="22"/>
      <c r="T13" s="11"/>
      <c r="U13" s="11"/>
      <c r="V13" s="11">
        <v>288</v>
      </c>
      <c r="W13" s="11"/>
      <c r="X13" s="11">
        <f t="shared" si="0"/>
        <v>16187.32</v>
      </c>
      <c r="Y13" s="11"/>
      <c r="AA13" s="13"/>
      <c r="AB13" s="13"/>
    </row>
    <row r="14" spans="1:28" ht="21.95" customHeight="1" x14ac:dyDescent="0.2">
      <c r="A14" s="4"/>
      <c r="B14" s="5">
        <v>6</v>
      </c>
      <c r="C14" s="6"/>
      <c r="D14" s="7" t="s">
        <v>18</v>
      </c>
      <c r="E14" s="7"/>
      <c r="F14" s="29" t="s">
        <v>53</v>
      </c>
      <c r="G14" s="8"/>
      <c r="H14" s="5">
        <v>1</v>
      </c>
      <c r="I14" s="8"/>
      <c r="J14" s="9" t="s">
        <v>15</v>
      </c>
      <c r="K14" s="8"/>
      <c r="L14" s="10">
        <f t="shared" si="1"/>
        <v>392.98433333333338</v>
      </c>
      <c r="M14" s="8"/>
      <c r="N14" s="11">
        <v>11789.53</v>
      </c>
      <c r="O14" s="12"/>
      <c r="P14" s="11">
        <v>2749.31</v>
      </c>
      <c r="Q14" s="11"/>
      <c r="R14" s="11"/>
      <c r="S14" s="22"/>
      <c r="T14" s="11"/>
      <c r="U14" s="11"/>
      <c r="V14" s="11">
        <v>263.16000000000003</v>
      </c>
      <c r="W14" s="11"/>
      <c r="X14" s="11">
        <f t="shared" si="0"/>
        <v>14802</v>
      </c>
      <c r="Y14" s="11"/>
      <c r="AA14" s="11"/>
      <c r="AB14" s="11"/>
    </row>
    <row r="15" spans="1:28" ht="21.95" customHeight="1" x14ac:dyDescent="0.2">
      <c r="A15" s="4"/>
      <c r="B15" s="5">
        <v>6</v>
      </c>
      <c r="C15" s="6"/>
      <c r="D15" s="7" t="s">
        <v>19</v>
      </c>
      <c r="E15" s="7"/>
      <c r="F15" s="29" t="s">
        <v>54</v>
      </c>
      <c r="G15" s="8">
        <v>5</v>
      </c>
      <c r="H15" s="5">
        <v>2</v>
      </c>
      <c r="I15" s="8"/>
      <c r="J15" s="9" t="s">
        <v>15</v>
      </c>
      <c r="K15" s="8"/>
      <c r="L15" s="10">
        <f t="shared" si="1"/>
        <v>392.98433333333338</v>
      </c>
      <c r="M15" s="8"/>
      <c r="N15" s="11">
        <v>11789.53</v>
      </c>
      <c r="O15" s="12"/>
      <c r="P15" s="11">
        <v>2749.31</v>
      </c>
      <c r="Q15" s="11"/>
      <c r="R15" s="11"/>
      <c r="S15" s="22"/>
      <c r="T15" s="11"/>
      <c r="U15" s="11"/>
      <c r="V15" s="11">
        <v>263.16000000000003</v>
      </c>
      <c r="W15" s="11"/>
      <c r="X15" s="11">
        <f t="shared" si="0"/>
        <v>14802</v>
      </c>
      <c r="Y15" s="11"/>
      <c r="AA15" s="11"/>
      <c r="AB15" s="11"/>
    </row>
    <row r="16" spans="1:28" ht="21.95" customHeight="1" x14ac:dyDescent="0.2">
      <c r="A16" s="4"/>
      <c r="B16" s="5">
        <v>5</v>
      </c>
      <c r="C16" s="6"/>
      <c r="D16" s="7" t="s">
        <v>20</v>
      </c>
      <c r="E16" s="7"/>
      <c r="F16" s="29" t="s">
        <v>55</v>
      </c>
      <c r="G16" s="8">
        <v>5</v>
      </c>
      <c r="H16" s="5">
        <v>1</v>
      </c>
      <c r="I16" s="8"/>
      <c r="J16" s="9" t="s">
        <v>15</v>
      </c>
      <c r="K16" s="8"/>
      <c r="L16" s="10">
        <f t="shared" si="1"/>
        <v>316.80533333333335</v>
      </c>
      <c r="M16" s="8"/>
      <c r="N16" s="11">
        <v>9504.16</v>
      </c>
      <c r="O16" s="12"/>
      <c r="P16" s="11">
        <v>2749.31</v>
      </c>
      <c r="Q16" s="11"/>
      <c r="R16" s="11"/>
      <c r="S16" s="22"/>
      <c r="T16" s="11"/>
      <c r="U16" s="11"/>
      <c r="V16" s="11">
        <v>212.17</v>
      </c>
      <c r="W16" s="11"/>
      <c r="X16" s="11">
        <f t="shared" si="0"/>
        <v>12465.64</v>
      </c>
      <c r="Y16" s="11"/>
      <c r="AA16" s="11"/>
      <c r="AB16" s="11"/>
    </row>
    <row r="17" spans="1:28" ht="21.95" customHeight="1" x14ac:dyDescent="0.2">
      <c r="A17" s="4"/>
      <c r="B17" s="5">
        <v>5</v>
      </c>
      <c r="C17" s="6"/>
      <c r="D17" s="7" t="s">
        <v>21</v>
      </c>
      <c r="E17" s="7"/>
      <c r="F17" s="29" t="s">
        <v>56</v>
      </c>
      <c r="G17" s="8">
        <v>5</v>
      </c>
      <c r="H17" s="5">
        <v>2</v>
      </c>
      <c r="I17" s="8"/>
      <c r="J17" s="9" t="s">
        <v>15</v>
      </c>
      <c r="K17" s="8"/>
      <c r="L17" s="10">
        <f t="shared" si="1"/>
        <v>316.80533333333335</v>
      </c>
      <c r="M17" s="8"/>
      <c r="N17" s="11">
        <v>9504.16</v>
      </c>
      <c r="O17" s="12"/>
      <c r="P17" s="11">
        <v>2749.31</v>
      </c>
      <c r="Q17" s="11"/>
      <c r="R17" s="11"/>
      <c r="S17" s="22"/>
      <c r="T17" s="11"/>
      <c r="U17" s="11"/>
      <c r="V17" s="11">
        <v>212.17</v>
      </c>
      <c r="W17" s="11"/>
      <c r="X17" s="11">
        <f t="shared" si="0"/>
        <v>12465.64</v>
      </c>
      <c r="Y17" s="11"/>
      <c r="AA17" s="11"/>
      <c r="AB17" s="11"/>
    </row>
    <row r="18" spans="1:28" ht="21.95" customHeight="1" x14ac:dyDescent="0.2">
      <c r="A18" s="4"/>
      <c r="B18" s="5">
        <v>4</v>
      </c>
      <c r="C18" s="6"/>
      <c r="D18" s="7" t="s">
        <v>22</v>
      </c>
      <c r="E18" s="7"/>
      <c r="F18" s="7">
        <v>903</v>
      </c>
      <c r="G18" s="8"/>
      <c r="H18" s="5">
        <v>1</v>
      </c>
      <c r="I18" s="8"/>
      <c r="J18" s="9" t="s">
        <v>15</v>
      </c>
      <c r="K18" s="8"/>
      <c r="L18" s="10">
        <f t="shared" si="1"/>
        <v>247.30633333333333</v>
      </c>
      <c r="M18" s="8"/>
      <c r="N18" s="11">
        <v>7419.19</v>
      </c>
      <c r="O18" s="12"/>
      <c r="P18" s="11">
        <v>2749.31</v>
      </c>
      <c r="Q18" s="11"/>
      <c r="R18" s="11"/>
      <c r="S18" s="22"/>
      <c r="T18" s="11"/>
      <c r="U18" s="11"/>
      <c r="V18" s="11">
        <v>165.61</v>
      </c>
      <c r="W18" s="11"/>
      <c r="X18" s="11">
        <f t="shared" si="0"/>
        <v>10334.11</v>
      </c>
      <c r="Y18" s="11"/>
      <c r="AA18" s="11"/>
      <c r="AB18" s="11"/>
    </row>
    <row r="19" spans="1:28" ht="21.95" customHeight="1" x14ac:dyDescent="0.2">
      <c r="A19" s="4"/>
      <c r="B19" s="5">
        <v>3</v>
      </c>
      <c r="C19" s="6"/>
      <c r="D19" s="7" t="s">
        <v>23</v>
      </c>
      <c r="E19" s="7"/>
      <c r="F19" s="29" t="s">
        <v>57</v>
      </c>
      <c r="G19" s="8"/>
      <c r="H19" s="5">
        <v>2</v>
      </c>
      <c r="I19" s="8"/>
      <c r="J19" s="9" t="s">
        <v>15</v>
      </c>
      <c r="K19" s="8"/>
      <c r="L19" s="10">
        <f t="shared" si="1"/>
        <v>215.44266666666667</v>
      </c>
      <c r="M19" s="8"/>
      <c r="N19" s="11">
        <v>6463.28</v>
      </c>
      <c r="O19" s="12"/>
      <c r="P19" s="11">
        <v>2749.31</v>
      </c>
      <c r="Q19" s="11"/>
      <c r="R19" s="11"/>
      <c r="S19" s="22"/>
      <c r="T19" s="11"/>
      <c r="U19" s="11"/>
      <c r="V19" s="11">
        <v>144.29</v>
      </c>
      <c r="W19" s="11"/>
      <c r="X19" s="11">
        <f t="shared" si="0"/>
        <v>9356.880000000001</v>
      </c>
      <c r="Y19" s="11"/>
      <c r="AA19" s="11"/>
      <c r="AB19" s="11"/>
    </row>
    <row r="20" spans="1:28" ht="21.95" customHeight="1" x14ac:dyDescent="0.2">
      <c r="A20" s="4"/>
      <c r="B20" s="5">
        <v>2</v>
      </c>
      <c r="C20" s="6"/>
      <c r="D20" s="7" t="s">
        <v>62</v>
      </c>
      <c r="E20" s="7"/>
      <c r="F20" s="29" t="s">
        <v>59</v>
      </c>
      <c r="G20" s="8"/>
      <c r="H20" s="5">
        <v>1</v>
      </c>
      <c r="I20" s="8"/>
      <c r="J20" s="9" t="s">
        <v>15</v>
      </c>
      <c r="K20" s="8"/>
      <c r="L20" s="10">
        <f t="shared" ref="L20" si="2">N20/30</f>
        <v>182.30333333333334</v>
      </c>
      <c r="M20" s="8"/>
      <c r="N20" s="11">
        <v>5469.1</v>
      </c>
      <c r="O20" s="12"/>
      <c r="P20" s="11">
        <v>2749.31</v>
      </c>
      <c r="Q20" s="11"/>
      <c r="R20" s="11"/>
      <c r="S20" s="22"/>
      <c r="T20" s="11"/>
      <c r="U20" s="11"/>
      <c r="V20" s="11">
        <v>122.07</v>
      </c>
      <c r="W20" s="11"/>
      <c r="X20" s="11">
        <f t="shared" ref="X20" si="3">SUM(N20:V20)</f>
        <v>8340.48</v>
      </c>
      <c r="Y20" s="11"/>
      <c r="AA20" s="11"/>
      <c r="AB20" s="11"/>
    </row>
    <row r="21" spans="1:28" ht="21.95" customHeight="1" x14ac:dyDescent="0.2">
      <c r="A21" s="4"/>
      <c r="B21" s="5">
        <v>2</v>
      </c>
      <c r="C21" s="6"/>
      <c r="D21" s="7" t="s">
        <v>24</v>
      </c>
      <c r="E21" s="7"/>
      <c r="F21" s="29" t="s">
        <v>58</v>
      </c>
      <c r="G21" s="8">
        <v>3</v>
      </c>
      <c r="H21" s="5">
        <v>3</v>
      </c>
      <c r="I21" s="8"/>
      <c r="J21" s="9" t="s">
        <v>15</v>
      </c>
      <c r="K21" s="8"/>
      <c r="L21" s="10">
        <f t="shared" si="1"/>
        <v>182.30333333333334</v>
      </c>
      <c r="M21" s="8"/>
      <c r="N21" s="11">
        <v>5469.1</v>
      </c>
      <c r="O21" s="12"/>
      <c r="P21" s="11">
        <v>2749.31</v>
      </c>
      <c r="Q21" s="11"/>
      <c r="R21" s="11"/>
      <c r="S21" s="22"/>
      <c r="T21" s="11"/>
      <c r="U21" s="11"/>
      <c r="V21" s="11">
        <v>122.07</v>
      </c>
      <c r="W21" s="11"/>
      <c r="X21" s="11">
        <f t="shared" si="0"/>
        <v>8340.48</v>
      </c>
      <c r="Y21" s="11"/>
      <c r="AA21" s="11"/>
      <c r="AB21" s="11"/>
    </row>
    <row r="22" spans="1:28" ht="21.95" customHeight="1" x14ac:dyDescent="0.2">
      <c r="A22" s="8"/>
      <c r="B22" s="5">
        <v>4</v>
      </c>
      <c r="C22" s="9"/>
      <c r="D22" s="7" t="s">
        <v>32</v>
      </c>
      <c r="E22" s="7"/>
      <c r="F22" s="7">
        <v>4</v>
      </c>
      <c r="G22" s="6"/>
      <c r="H22" s="5">
        <v>3</v>
      </c>
      <c r="I22" s="8"/>
      <c r="J22" s="9" t="s">
        <v>25</v>
      </c>
      <c r="K22" s="8"/>
      <c r="L22" s="10">
        <f t="shared" ref="L22" si="4">N22/30</f>
        <v>553.14600000000007</v>
      </c>
      <c r="M22" s="8"/>
      <c r="N22" s="11">
        <f>16594.38</f>
        <v>16594.38</v>
      </c>
      <c r="O22" s="12"/>
      <c r="P22" s="11">
        <v>2749.31</v>
      </c>
      <c r="Q22" s="12"/>
      <c r="R22" s="12"/>
      <c r="S22" s="23"/>
      <c r="T22" s="11">
        <f>(N22/30/7)*30</f>
        <v>2370.6257142857148</v>
      </c>
      <c r="U22" s="12"/>
      <c r="V22" s="11"/>
      <c r="W22" s="12"/>
      <c r="X22" s="11">
        <f>SUM(N22:V22)</f>
        <v>21714.315714285716</v>
      </c>
      <c r="Y22" s="12"/>
      <c r="AA22" s="11"/>
      <c r="AB22" s="11"/>
    </row>
    <row r="23" spans="1:28" ht="21.95" customHeight="1" x14ac:dyDescent="0.2">
      <c r="A23" s="8"/>
      <c r="B23" s="5">
        <v>4</v>
      </c>
      <c r="C23" s="9"/>
      <c r="D23" s="7" t="s">
        <v>32</v>
      </c>
      <c r="E23" s="7"/>
      <c r="F23" s="7">
        <v>4</v>
      </c>
      <c r="G23" s="6"/>
      <c r="H23" s="5">
        <v>13</v>
      </c>
      <c r="I23" s="8"/>
      <c r="J23" s="9" t="s">
        <v>25</v>
      </c>
      <c r="K23" s="8"/>
      <c r="L23" s="10">
        <f t="shared" si="1"/>
        <v>553.14600000000007</v>
      </c>
      <c r="M23" s="8"/>
      <c r="N23" s="11">
        <f>16594.38</f>
        <v>16594.38</v>
      </c>
      <c r="O23" s="12"/>
      <c r="P23" s="11">
        <v>2749.31</v>
      </c>
      <c r="Q23" s="12"/>
      <c r="R23" s="12"/>
      <c r="S23" s="23"/>
      <c r="T23" s="12"/>
      <c r="U23" s="12"/>
      <c r="V23" s="11"/>
      <c r="W23" s="12"/>
      <c r="X23" s="11">
        <f t="shared" si="0"/>
        <v>19343.690000000002</v>
      </c>
      <c r="Y23" s="12"/>
      <c r="AA23" s="11"/>
      <c r="AB23" s="11"/>
    </row>
    <row r="24" spans="1:28" ht="21.95" customHeight="1" x14ac:dyDescent="0.2">
      <c r="A24" s="8"/>
      <c r="B24" s="5">
        <v>3</v>
      </c>
      <c r="C24" s="9"/>
      <c r="D24" s="7" t="s">
        <v>33</v>
      </c>
      <c r="E24" s="7"/>
      <c r="F24" s="7">
        <v>3</v>
      </c>
      <c r="G24" s="6"/>
      <c r="H24" s="5">
        <v>7</v>
      </c>
      <c r="I24" s="8"/>
      <c r="J24" s="9" t="s">
        <v>25</v>
      </c>
      <c r="K24" s="8"/>
      <c r="L24" s="10">
        <f>N24/30</f>
        <v>423.59199999999998</v>
      </c>
      <c r="M24" s="8"/>
      <c r="N24" s="11">
        <f>12707.76</f>
        <v>12707.76</v>
      </c>
      <c r="O24" s="12"/>
      <c r="P24" s="11">
        <v>2749.31</v>
      </c>
      <c r="Q24" s="12"/>
      <c r="R24" s="12"/>
      <c r="S24" s="23"/>
      <c r="T24" s="12"/>
      <c r="U24" s="12"/>
      <c r="V24" s="11"/>
      <c r="W24" s="12"/>
      <c r="X24" s="11">
        <f t="shared" si="0"/>
        <v>15457.07</v>
      </c>
      <c r="Y24" s="12"/>
      <c r="AA24" s="11"/>
      <c r="AB24" s="11"/>
    </row>
    <row r="25" spans="1:28" ht="21.95" customHeight="1" x14ac:dyDescent="0.2">
      <c r="A25" s="8"/>
      <c r="B25" s="5">
        <v>2</v>
      </c>
      <c r="C25" s="9"/>
      <c r="D25" s="7" t="s">
        <v>34</v>
      </c>
      <c r="E25" s="7"/>
      <c r="F25" s="7">
        <v>2</v>
      </c>
      <c r="G25" s="6"/>
      <c r="H25" s="5">
        <v>2</v>
      </c>
      <c r="I25" s="8"/>
      <c r="J25" s="9" t="s">
        <v>25</v>
      </c>
      <c r="K25" s="8"/>
      <c r="L25" s="10">
        <f t="shared" si="1"/>
        <v>386.47900000000004</v>
      </c>
      <c r="M25" s="8"/>
      <c r="N25" s="11">
        <f>11594.37</f>
        <v>11594.37</v>
      </c>
      <c r="O25" s="12"/>
      <c r="P25" s="11">
        <v>2749.31</v>
      </c>
      <c r="Q25" s="12"/>
      <c r="R25" s="12"/>
      <c r="S25" s="23"/>
      <c r="T25" s="12"/>
      <c r="U25" s="12"/>
      <c r="V25" s="11"/>
      <c r="W25" s="12"/>
      <c r="X25" s="11">
        <f t="shared" si="0"/>
        <v>14343.68</v>
      </c>
      <c r="Y25" s="12"/>
      <c r="AA25" s="11"/>
      <c r="AB25" s="11"/>
    </row>
    <row r="26" spans="1:28" ht="21.95" customHeight="1" x14ac:dyDescent="0.2">
      <c r="A26" s="8"/>
      <c r="B26" s="5">
        <v>1</v>
      </c>
      <c r="C26" s="9"/>
      <c r="D26" s="7" t="s">
        <v>35</v>
      </c>
      <c r="E26" s="7"/>
      <c r="F26" s="7">
        <v>1</v>
      </c>
      <c r="G26" s="6"/>
      <c r="H26" s="5">
        <v>2</v>
      </c>
      <c r="I26" s="8"/>
      <c r="J26" s="9" t="s">
        <v>25</v>
      </c>
      <c r="K26" s="8"/>
      <c r="L26" s="10">
        <f t="shared" si="1"/>
        <v>288.56566666666663</v>
      </c>
      <c r="M26" s="8"/>
      <c r="N26" s="11">
        <f>8656.97</f>
        <v>8656.9699999999993</v>
      </c>
      <c r="O26" s="12"/>
      <c r="P26" s="11">
        <v>2749.31</v>
      </c>
      <c r="Q26" s="12"/>
      <c r="R26" s="12"/>
      <c r="S26" s="23"/>
      <c r="T26" s="12"/>
      <c r="U26" s="12"/>
      <c r="V26" s="11"/>
      <c r="W26" s="12"/>
      <c r="X26" s="11">
        <f t="shared" si="0"/>
        <v>11406.279999999999</v>
      </c>
      <c r="Y26" s="12"/>
      <c r="AA26" s="11"/>
      <c r="AB26" s="11"/>
    </row>
    <row r="27" spans="1:28" ht="21.95" customHeight="1" x14ac:dyDescent="0.2">
      <c r="A27" s="8"/>
      <c r="B27" s="5"/>
      <c r="C27" s="9"/>
      <c r="D27" s="7" t="s">
        <v>26</v>
      </c>
      <c r="E27" s="7"/>
      <c r="F27" s="7">
        <v>0</v>
      </c>
      <c r="G27" s="6"/>
      <c r="H27" s="5"/>
      <c r="I27" s="8"/>
      <c r="J27" s="7" t="s">
        <v>27</v>
      </c>
      <c r="K27" s="8"/>
      <c r="L27" s="10">
        <f>N27/30</f>
        <v>197.26233333333332</v>
      </c>
      <c r="M27" s="8"/>
      <c r="N27" s="11">
        <f>5917.87</f>
        <v>5917.87</v>
      </c>
      <c r="O27" s="12"/>
      <c r="P27" s="11">
        <v>0</v>
      </c>
      <c r="Q27" s="12"/>
      <c r="R27" s="12"/>
      <c r="S27" s="23"/>
      <c r="T27" s="12"/>
      <c r="U27" s="12"/>
      <c r="V27" s="11"/>
      <c r="W27" s="12"/>
      <c r="X27" s="11">
        <f t="shared" si="0"/>
        <v>5917.87</v>
      </c>
      <c r="Y27" s="12"/>
    </row>
    <row r="28" spans="1:28" ht="21.95" customHeight="1" x14ac:dyDescent="0.2">
      <c r="A28" s="8"/>
      <c r="B28" s="5"/>
      <c r="C28" s="9"/>
      <c r="D28" s="7" t="s">
        <v>28</v>
      </c>
      <c r="E28" s="7"/>
      <c r="F28" s="7">
        <v>0</v>
      </c>
      <c r="G28" s="6"/>
      <c r="H28" s="5"/>
      <c r="I28" s="8"/>
      <c r="J28" s="7" t="s">
        <v>27</v>
      </c>
      <c r="K28" s="8"/>
      <c r="L28" s="10">
        <f>N28/30</f>
        <v>197.26233333333332</v>
      </c>
      <c r="M28" s="8"/>
      <c r="N28" s="11">
        <f>5917.87</f>
        <v>5917.87</v>
      </c>
      <c r="O28" s="12"/>
      <c r="P28" s="11">
        <v>0</v>
      </c>
      <c r="Q28" s="12"/>
      <c r="R28" s="12"/>
      <c r="S28" s="23"/>
      <c r="T28" s="12"/>
      <c r="U28" s="12"/>
      <c r="V28" s="11"/>
      <c r="W28" s="12"/>
      <c r="X28" s="11">
        <f t="shared" si="0"/>
        <v>5917.87</v>
      </c>
      <c r="Y28" s="12"/>
    </row>
    <row r="29" spans="1:28" ht="12" customHeight="1" x14ac:dyDescent="0.2">
      <c r="A29" s="8"/>
      <c r="B29" s="5"/>
      <c r="C29" s="9"/>
      <c r="D29" s="8"/>
      <c r="E29" s="8"/>
      <c r="F29" s="30" t="s">
        <v>64</v>
      </c>
      <c r="G29" s="6"/>
      <c r="H29" s="20">
        <f>SUM(H9:H28)</f>
        <v>61</v>
      </c>
      <c r="I29" s="8"/>
      <c r="J29" s="8"/>
      <c r="K29" s="8"/>
      <c r="L29" s="8"/>
      <c r="M29" s="8"/>
      <c r="N29" s="14"/>
    </row>
    <row r="30" spans="1:28" ht="7.5" customHeight="1" x14ac:dyDescent="0.2">
      <c r="A30" s="8"/>
      <c r="B30" s="5"/>
      <c r="C30" s="9"/>
      <c r="D30" s="8"/>
      <c r="E30" s="8"/>
      <c r="F30" s="8"/>
      <c r="G30" s="6"/>
      <c r="H30" s="20"/>
      <c r="I30" s="8"/>
      <c r="J30" s="8"/>
      <c r="K30" s="8"/>
      <c r="L30" s="8"/>
      <c r="M30" s="8"/>
    </row>
    <row r="31" spans="1:28" ht="24" customHeight="1" x14ac:dyDescent="0.2">
      <c r="A31" s="8"/>
      <c r="B31" s="26" t="s">
        <v>42</v>
      </c>
      <c r="C31" s="9"/>
      <c r="D31" s="27" t="s">
        <v>43</v>
      </c>
      <c r="E31" s="27"/>
      <c r="F31" s="27"/>
      <c r="G31" s="28"/>
      <c r="H31" s="5"/>
      <c r="I31" s="5"/>
      <c r="J31" s="5"/>
      <c r="K31" s="5"/>
      <c r="L31" s="5"/>
      <c r="M31" s="5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8" ht="24" customHeight="1" x14ac:dyDescent="0.2">
      <c r="A32" s="8"/>
      <c r="B32" s="5"/>
      <c r="C32" s="9"/>
      <c r="D32" s="27" t="s">
        <v>45</v>
      </c>
      <c r="E32" s="27"/>
      <c r="F32" s="27"/>
      <c r="G32" s="28"/>
      <c r="H32" s="5"/>
      <c r="I32" s="5"/>
      <c r="J32" s="27" t="s">
        <v>46</v>
      </c>
      <c r="K32" s="5"/>
      <c r="M32" s="5"/>
      <c r="N32" s="19"/>
      <c r="O32" s="19"/>
      <c r="P32" s="18" t="s">
        <v>47</v>
      </c>
      <c r="Q32" s="19"/>
      <c r="S32" s="19"/>
      <c r="T32" s="19"/>
      <c r="U32" s="19"/>
      <c r="V32" s="18" t="s">
        <v>48</v>
      </c>
      <c r="W32" s="19"/>
    </row>
    <row r="33" spans="1:24" ht="6" customHeight="1" x14ac:dyDescent="0.2">
      <c r="A33" s="8"/>
      <c r="B33" s="5"/>
      <c r="C33" s="9"/>
      <c r="D33" s="8"/>
      <c r="E33" s="8"/>
      <c r="F33" s="8"/>
      <c r="G33" s="6"/>
      <c r="H33" s="20"/>
      <c r="I33" s="8"/>
      <c r="J33" s="8"/>
      <c r="K33" s="8"/>
      <c r="L33" s="8"/>
      <c r="M33" s="8"/>
    </row>
    <row r="34" spans="1:24" ht="18" customHeight="1" x14ac:dyDescent="0.2">
      <c r="A34" s="8"/>
      <c r="B34" s="5"/>
      <c r="C34" s="9"/>
      <c r="D34" s="36" t="s">
        <v>29</v>
      </c>
      <c r="E34" s="36"/>
      <c r="F34" s="36"/>
      <c r="G34" s="36"/>
      <c r="H34" s="36"/>
      <c r="I34" s="8"/>
      <c r="J34" s="8"/>
      <c r="K34" s="8"/>
      <c r="L34" s="38" t="s">
        <v>30</v>
      </c>
      <c r="M34" s="38"/>
      <c r="N34" s="38"/>
      <c r="O34" s="38"/>
      <c r="P34" s="38"/>
      <c r="Q34" s="19"/>
      <c r="R34" s="19"/>
      <c r="S34" s="16"/>
      <c r="T34" s="38" t="s">
        <v>31</v>
      </c>
      <c r="U34" s="38"/>
      <c r="V34" s="38"/>
      <c r="W34" s="38"/>
      <c r="X34" s="38"/>
    </row>
    <row r="35" spans="1:24" ht="12.75" customHeight="1" x14ac:dyDescent="0.2">
      <c r="A35" s="8"/>
      <c r="B35" s="5"/>
      <c r="C35" s="9"/>
      <c r="D35" s="15"/>
      <c r="E35" s="15"/>
      <c r="F35" s="15"/>
      <c r="G35" s="15"/>
      <c r="H35" s="15"/>
      <c r="I35" s="8"/>
      <c r="J35" s="8"/>
      <c r="K35" s="8"/>
      <c r="L35" s="24"/>
      <c r="M35" s="16"/>
      <c r="N35" s="16"/>
      <c r="O35" s="16"/>
      <c r="P35" s="16"/>
      <c r="Q35" s="16"/>
      <c r="R35" s="16"/>
      <c r="S35" s="16"/>
      <c r="T35" s="16"/>
      <c r="X35" s="16"/>
    </row>
    <row r="36" spans="1:24" ht="15" customHeight="1" x14ac:dyDescent="0.2">
      <c r="A36" s="8"/>
      <c r="B36" s="5"/>
      <c r="C36" s="9"/>
      <c r="D36" s="33"/>
      <c r="E36" s="33"/>
      <c r="F36" s="33"/>
      <c r="G36" s="33"/>
      <c r="H36" s="33"/>
      <c r="I36" s="8"/>
      <c r="J36" s="8"/>
      <c r="K36" s="8"/>
      <c r="L36" s="39"/>
      <c r="M36" s="39"/>
      <c r="N36" s="39"/>
      <c r="O36" s="39"/>
      <c r="P36" s="39"/>
      <c r="Q36" s="17"/>
      <c r="T36" s="39"/>
      <c r="U36" s="39"/>
      <c r="V36" s="39"/>
      <c r="W36" s="39"/>
      <c r="X36" s="39"/>
    </row>
    <row r="37" spans="1:24" ht="24" customHeight="1" x14ac:dyDescent="0.2">
      <c r="A37" s="8"/>
      <c r="B37" s="5"/>
      <c r="C37" s="9"/>
      <c r="D37" s="37" t="s">
        <v>38</v>
      </c>
      <c r="E37" s="37"/>
      <c r="F37" s="37"/>
      <c r="G37" s="37"/>
      <c r="H37" s="37"/>
      <c r="I37" s="18"/>
      <c r="J37" s="18"/>
      <c r="K37" s="8"/>
      <c r="L37" s="31" t="s">
        <v>39</v>
      </c>
      <c r="M37" s="31"/>
      <c r="N37" s="31"/>
      <c r="O37" s="31"/>
      <c r="P37" s="31"/>
      <c r="Q37" s="18"/>
      <c r="R37" s="18"/>
      <c r="S37" s="18"/>
      <c r="T37" s="31" t="s">
        <v>49</v>
      </c>
      <c r="U37" s="31"/>
      <c r="V37" s="31"/>
      <c r="W37" s="31"/>
      <c r="X37" s="31"/>
    </row>
    <row r="38" spans="1:24" ht="24" customHeight="1" x14ac:dyDescent="0.2">
      <c r="A38" s="8"/>
      <c r="B38" s="5"/>
      <c r="C38" s="9"/>
      <c r="D38" s="35" t="s">
        <v>36</v>
      </c>
      <c r="E38" s="35"/>
      <c r="F38" s="35"/>
      <c r="G38" s="35"/>
      <c r="H38" s="35"/>
      <c r="I38" s="19"/>
      <c r="J38" s="19"/>
      <c r="K38" s="8"/>
      <c r="L38" s="38" t="s">
        <v>37</v>
      </c>
      <c r="M38" s="38"/>
      <c r="N38" s="38"/>
      <c r="O38" s="38"/>
      <c r="P38" s="38"/>
      <c r="Q38" s="19"/>
      <c r="R38" s="19"/>
      <c r="S38" s="19"/>
      <c r="T38" s="32" t="s">
        <v>44</v>
      </c>
      <c r="U38" s="32"/>
      <c r="V38" s="32"/>
      <c r="W38" s="32"/>
      <c r="X38" s="32"/>
    </row>
    <row r="39" spans="1:24" ht="2.25" customHeight="1" x14ac:dyDescent="0.2">
      <c r="A39" s="8"/>
      <c r="B39" s="5"/>
      <c r="C39" s="9"/>
      <c r="D39" s="25"/>
      <c r="E39" s="25"/>
      <c r="F39" s="25"/>
      <c r="G39" s="6"/>
      <c r="H39" s="5"/>
      <c r="I39" s="8"/>
      <c r="J39" s="8"/>
      <c r="K39" s="8"/>
      <c r="L39" s="8"/>
      <c r="M39" s="8"/>
      <c r="P39" s="14"/>
    </row>
    <row r="40" spans="1:24" ht="24" customHeight="1" x14ac:dyDescent="0.2">
      <c r="A40" s="8"/>
      <c r="B40" s="5"/>
      <c r="C40" s="9"/>
      <c r="D40" s="8"/>
      <c r="E40" s="8"/>
      <c r="F40" s="8"/>
      <c r="G40" s="6"/>
      <c r="H40" s="5"/>
      <c r="I40" s="8"/>
      <c r="J40" s="8"/>
      <c r="K40" s="8"/>
      <c r="L40" s="8"/>
      <c r="M40" s="8"/>
    </row>
    <row r="41" spans="1:24" ht="24" customHeight="1" x14ac:dyDescent="0.2">
      <c r="A41" s="8"/>
      <c r="B41" s="5"/>
      <c r="C41" s="9"/>
      <c r="D41" s="8"/>
      <c r="E41" s="8"/>
      <c r="F41" s="8"/>
      <c r="G41" s="6"/>
      <c r="H41" s="5"/>
      <c r="I41" s="8"/>
      <c r="J41" s="8"/>
      <c r="K41" s="8"/>
      <c r="L41" s="8"/>
      <c r="M41" s="8"/>
    </row>
    <row r="42" spans="1:24" ht="24" customHeight="1" x14ac:dyDescent="0.2">
      <c r="A42" s="8"/>
      <c r="B42" s="5"/>
      <c r="C42" s="9"/>
      <c r="D42" s="8"/>
      <c r="E42" s="8"/>
      <c r="F42" s="8"/>
      <c r="G42" s="6"/>
      <c r="H42" s="5"/>
      <c r="I42" s="8"/>
      <c r="J42" s="8"/>
      <c r="K42" s="8"/>
      <c r="L42" s="8"/>
      <c r="M42" s="8"/>
    </row>
    <row r="43" spans="1:24" ht="24" customHeight="1" x14ac:dyDescent="0.2">
      <c r="A43" s="8"/>
      <c r="B43" s="5"/>
      <c r="C43" s="9"/>
      <c r="D43" s="8"/>
      <c r="E43" s="8"/>
      <c r="F43" s="8"/>
      <c r="G43" s="6"/>
      <c r="H43" s="5"/>
      <c r="I43" s="8"/>
      <c r="J43" s="8"/>
      <c r="K43" s="8"/>
      <c r="L43" s="8"/>
      <c r="M43" s="8"/>
    </row>
    <row r="44" spans="1:24" ht="24" customHeight="1" x14ac:dyDescent="0.2">
      <c r="A44" s="8"/>
      <c r="B44" s="5"/>
      <c r="C44" s="9"/>
      <c r="D44" s="8"/>
      <c r="E44" s="8"/>
      <c r="F44" s="8"/>
      <c r="G44" s="6"/>
      <c r="H44" s="5"/>
      <c r="I44" s="8"/>
      <c r="J44" s="8"/>
      <c r="K44" s="8"/>
      <c r="L44" s="8"/>
      <c r="M44" s="8"/>
    </row>
    <row r="45" spans="1:24" ht="24" customHeight="1" x14ac:dyDescent="0.2">
      <c r="A45" s="8"/>
      <c r="B45" s="5"/>
      <c r="C45" s="9"/>
      <c r="D45" s="8"/>
      <c r="E45" s="8"/>
      <c r="F45" s="8"/>
      <c r="G45" s="6"/>
      <c r="H45" s="5"/>
      <c r="I45" s="8"/>
      <c r="J45" s="8"/>
      <c r="K45" s="8"/>
      <c r="L45" s="8"/>
      <c r="M45" s="8"/>
    </row>
    <row r="46" spans="1:24" ht="24" customHeight="1" x14ac:dyDescent="0.2">
      <c r="A46" s="8"/>
      <c r="B46" s="5"/>
      <c r="C46" s="9"/>
      <c r="D46" s="8"/>
      <c r="E46" s="8"/>
      <c r="F46" s="8"/>
      <c r="G46" s="6"/>
      <c r="H46" s="5"/>
      <c r="I46" s="8"/>
      <c r="J46" s="8"/>
      <c r="K46" s="8"/>
      <c r="L46" s="8"/>
      <c r="M46" s="8"/>
    </row>
    <row r="47" spans="1:24" x14ac:dyDescent="0.2">
      <c r="H47" s="5"/>
    </row>
    <row r="48" spans="1:24" x14ac:dyDescent="0.2">
      <c r="H48" s="5"/>
    </row>
    <row r="49" spans="8:8" x14ac:dyDescent="0.2">
      <c r="H49" s="5"/>
    </row>
    <row r="50" spans="8:8" x14ac:dyDescent="0.2">
      <c r="H50" s="5"/>
    </row>
    <row r="51" spans="8:8" x14ac:dyDescent="0.2">
      <c r="H51" s="5"/>
    </row>
  </sheetData>
  <mergeCells count="27">
    <mergeCell ref="A2:Y2"/>
    <mergeCell ref="A3:Y3"/>
    <mergeCell ref="A4:Y4"/>
    <mergeCell ref="B7:B8"/>
    <mergeCell ref="D7:D8"/>
    <mergeCell ref="H7:H8"/>
    <mergeCell ref="J7:J8"/>
    <mergeCell ref="L7:L8"/>
    <mergeCell ref="N7:N8"/>
    <mergeCell ref="P7:P8"/>
    <mergeCell ref="R7:R8"/>
    <mergeCell ref="V7:V8"/>
    <mergeCell ref="X7:X8"/>
    <mergeCell ref="T37:X37"/>
    <mergeCell ref="T38:X38"/>
    <mergeCell ref="D36:H36"/>
    <mergeCell ref="T7:T8"/>
    <mergeCell ref="D38:H38"/>
    <mergeCell ref="D34:H34"/>
    <mergeCell ref="D37:H37"/>
    <mergeCell ref="L37:P37"/>
    <mergeCell ref="L38:P38"/>
    <mergeCell ref="L34:P34"/>
    <mergeCell ref="T34:X34"/>
    <mergeCell ref="T36:X36"/>
    <mergeCell ref="L36:P36"/>
    <mergeCell ref="F7:F8"/>
  </mergeCells>
  <printOptions horizontalCentered="1"/>
  <pageMargins left="0.39370078740157483" right="0.39370078740157483" top="0.39370078740157483" bottom="0.39370078740157483" header="0.31496062992125984" footer="0.31496062992125984"/>
  <pageSetup scale="7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TabModDET</vt:lpstr>
      <vt:lpstr>TabModDET!Área_de_impresión</vt:lpstr>
      <vt:lpstr>TabModDET!Títulos_a_imprimir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MARCOS</dc:creator>
  <cp:lastModifiedBy>Mary</cp:lastModifiedBy>
  <cp:lastPrinted>2023-08-02T22:08:01Z</cp:lastPrinted>
  <dcterms:created xsi:type="dcterms:W3CDTF">2021-03-19T20:45:10Z</dcterms:created>
  <dcterms:modified xsi:type="dcterms:W3CDTF">2024-04-10T19:22:52Z</dcterms:modified>
</cp:coreProperties>
</file>